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Лист1!$A$1:$D$215</definedName>
  </definedNames>
  <calcPr calcId="162913"/>
</workbook>
</file>

<file path=xl/calcChain.xml><?xml version="1.0" encoding="utf-8"?>
<calcChain xmlns="http://schemas.openxmlformats.org/spreadsheetml/2006/main">
  <c r="C207" i="1" l="1"/>
  <c r="C177" i="1" l="1"/>
  <c r="D172" i="1" l="1"/>
  <c r="C167" i="1"/>
  <c r="D156" i="1"/>
  <c r="C150" i="1"/>
  <c r="C129" i="1"/>
  <c r="C57" i="1"/>
  <c r="C117" i="1" l="1"/>
  <c r="C106" i="1"/>
  <c r="C97" i="1"/>
  <c r="C87" i="1" l="1"/>
  <c r="C66" i="1"/>
  <c r="C78" i="1"/>
  <c r="D193" i="1" l="1"/>
  <c r="D140" i="1"/>
  <c r="D73" i="1"/>
  <c r="D101" i="1"/>
  <c r="D185" i="1"/>
  <c r="D123" i="1"/>
  <c r="D61" i="1"/>
  <c r="D83" i="1"/>
  <c r="D92" i="1"/>
  <c r="D112" i="1"/>
  <c r="C193" i="1" l="1"/>
  <c r="C185" i="1"/>
  <c r="C172" i="1"/>
  <c r="C173" i="1" s="1"/>
  <c r="C156" i="1"/>
  <c r="C140" i="1"/>
  <c r="C123" i="1"/>
  <c r="C21" i="1"/>
  <c r="C83" i="1"/>
  <c r="C84" i="1" s="1"/>
  <c r="C112" i="1" l="1"/>
  <c r="C101" i="1"/>
  <c r="C92" i="1"/>
  <c r="C73" i="1"/>
  <c r="C61" i="1"/>
  <c r="C208" i="1" l="1"/>
  <c r="D21" i="1"/>
  <c r="D208" i="1" l="1"/>
  <c r="C209" i="1" s="1"/>
  <c r="C194" i="1"/>
  <c r="C62" i="1"/>
  <c r="C186" i="1" l="1"/>
  <c r="C22" i="1" l="1"/>
  <c r="C74" i="1" l="1"/>
  <c r="C102" i="1"/>
  <c r="C124" i="1"/>
  <c r="C93" i="1"/>
  <c r="C157" i="1"/>
  <c r="C141" i="1"/>
  <c r="C113" i="1"/>
</calcChain>
</file>

<file path=xl/sharedStrings.xml><?xml version="1.0" encoding="utf-8"?>
<sst xmlns="http://schemas.openxmlformats.org/spreadsheetml/2006/main" count="364" uniqueCount="187">
  <si>
    <t>Наименование</t>
  </si>
  <si>
    <t>Запланировано на отчетный период (Р)</t>
  </si>
  <si>
    <t>Исполнено за отчетный период (F)</t>
  </si>
  <si>
    <t>%</t>
  </si>
  <si>
    <t>% исполнения запланированных бюджетных ассигнований</t>
  </si>
  <si>
    <t>Количество молодых специалистов и квалифицированных рабочих, работающих в сельхозпредприятиях и крестьянских (фермерских) хозяйствах, получающих субсидии на их поддержку</t>
  </si>
  <si>
    <t>Площадь закладки многолетних насаждений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</si>
  <si>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</si>
  <si>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</si>
  <si>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Валовой сбор картофеля в сельскохозяйственных организациях, крестьянских (фермерских) хозяйствах, включая индивидуальных предпринимателей</t>
  </si>
  <si>
    <t>Валовой сбор овощей открытого грунта в сельскохозяйственных организациях, крестьянских (фермерских) хозяйствах, включая индивидуальных предпринимателей</t>
  </si>
  <si>
    <t>Производство сахара белого свекловичного в твердом состоянии</t>
  </si>
  <si>
    <t>Производство плодоовощных консервов</t>
  </si>
  <si>
    <t>млн. условных банок</t>
  </si>
  <si>
    <t>Производство сыров и сырных продуктов</t>
  </si>
  <si>
    <t>Производство масла сливочного</t>
  </si>
  <si>
    <t>Ввод в действие распределительных газовых сетей</t>
  </si>
  <si>
    <t>Ввод в действие локальных водопроводов</t>
  </si>
  <si>
    <t>Поголовье крупного рогатого скота специализированных мясных пород и помесного скота, полученного от 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</si>
  <si>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Единица измерения</t>
  </si>
  <si>
    <t>Б.И. Грибанов</t>
  </si>
  <si>
    <t>Производство муки из зерновых культур, овощных и других растительных культур, смеси из них</t>
  </si>
  <si>
    <t>Задача 11: Предупреждение и ликвидация заразных и иных болезней животных, включая сельскохозяйственных, домашних, зоопарковых и других животных, пушных зверей, птиц, рыб и пчел</t>
  </si>
  <si>
    <t>Количество комплектов оборудования, приобретенных при господдержке</t>
  </si>
  <si>
    <t>Директор департамента сельского хозяйства
Брянской области</t>
  </si>
  <si>
    <t xml:space="preserve">Итого </t>
  </si>
  <si>
    <t>% достижения запланированных значений показателей</t>
  </si>
  <si>
    <t>Цель 1 Увеличение объемов производства сельскохозяйственной продукции и продуктов ее переработки</t>
  </si>
  <si>
    <t>Задача 1: Стимулирование роста производства основных видов сельскохозяйственной продукции и производства пищевых продуктов, направленное на импортозамещение</t>
  </si>
  <si>
    <t>Задача 2: Модернизация материально-технической и технологической базы селекции и семеноводства</t>
  </si>
  <si>
    <t>Цель 2 Повышение конкурентоспособности продукции и финансовой устойчивости предприятий агропромышленного комплекса</t>
  </si>
  <si>
    <t>Цель 3 Воспроизводство и повышение эффективности использования в сельском хозяйстве земельных и других ресурсов</t>
  </si>
  <si>
    <t>Задача 5: Создание условий для эффективного использования земель сельскохозяйственного назначения</t>
  </si>
  <si>
    <t>Задача 6: Развитие мелиорации земель сельскохозяйственного назначения</t>
  </si>
  <si>
    <t>Задача 4: Повышение уровня рентабельности в сельском хозяйстве для обеспечения его устойчивого развития</t>
  </si>
  <si>
    <t>Задача 3: Поддержка малых форм хозяйствования</t>
  </si>
  <si>
    <t>Задача 7: Поддержка развития инфраструктуры агропродовольственного рынка</t>
  </si>
  <si>
    <t>Задача 8: Стимулирование инновационной деятельности и инновационного развития агропромышленного комплекса</t>
  </si>
  <si>
    <t>Задача 9: Повышение качества жизни сельского населения</t>
  </si>
  <si>
    <t>Задача 10: Осуществление государственного ветеринарного надзора и контроля за соблюдением владельцами животных и продуктов животноводства ветеринарного законодательства Российской Федерации и обеспечение безопасности продуктов животноводства в ветеринарно-санитарном отношении</t>
  </si>
  <si>
    <t>Подпрограмма "Развитие отраслей агропромышленного комплекса" (2017 - 2020 годы)</t>
  </si>
  <si>
    <t>Развитие животноводства</t>
  </si>
  <si>
    <t>Оказание несвязанной поддержки сельскохозяйственным товаропроизводителям в области растениеводства</t>
  </si>
  <si>
    <t>Повышение продуктивности в молочном скотоводстве</t>
  </si>
  <si>
    <t>Субсидии на приобретение элитных семян</t>
  </si>
  <si>
    <t>Субсидии на поддержку многолетних насаждений</t>
  </si>
  <si>
    <t>Субсидии на развитие льноводства</t>
  </si>
  <si>
    <t>Субсидии на развитие мясного скотоводства</t>
  </si>
  <si>
    <t>рублей</t>
  </si>
  <si>
    <t>Итого по мероприятиям</t>
  </si>
  <si>
    <t>Содействие достижению целевых показателей региональных программ развития агропромышленного комплекса, в том числе</t>
  </si>
  <si>
    <t>Субсидии на поддержку начинающих фермеров</t>
  </si>
  <si>
    <t>Субсидии на развитие семейных животноводческих ферм</t>
  </si>
  <si>
    <t>Подпрограмма "Обеспечение общих условий функционирования сельскохозяйственной отрасли" (2017 - 2020 годы)</t>
  </si>
  <si>
    <t>Кадровое обеспечение агропромышленного комплекса</t>
  </si>
  <si>
    <t>Агрохимическое обследование сельскохозяйственных земель</t>
  </si>
  <si>
    <t>Итого по мероприятию</t>
  </si>
  <si>
    <t>Подпрограмма "Развитие мелиорации земель сельскохозяйственного назначения Брянской области" (2017 - 2020 годы)</t>
  </si>
  <si>
    <t>Подпрограмма "Техническая и технологическая модернизация, инновационное развитие" (2017 - 2020 годы)</t>
  </si>
  <si>
    <t>Инженерно-техническое обеспечение агропромышленного комплекса</t>
  </si>
  <si>
    <t>Подпрограмма "Стимулирование инвестиционной деятельности в агропромышленном комплексе" (2017 - 2020 годы)</t>
  </si>
  <si>
    <t>Возмещение части процентной ставки по инвестиционным кредитам (займам) в агропромышленном комплексе</t>
  </si>
  <si>
    <t>Подпрограмма "Устойчивое развитие сельских территорий" (2017 - 2020 годы)</t>
  </si>
  <si>
    <t>Развитие газификации в сельской местности</t>
  </si>
  <si>
    <t>Развитие водоснабжения в сельской местности</t>
  </si>
  <si>
    <t>Развитие сети учреждений культурно-досугового типа</t>
  </si>
  <si>
    <t>Реализация проектов комплексного обустройства площадок под компактную жилищную застройку в сельской местности</t>
  </si>
  <si>
    <t>Грантовая поддержка местных инициатив граждан, проживающих в сельской местности</t>
  </si>
  <si>
    <t>Улучшение жилищных условий граждан, проживающих в сельской местности, в том числе молодых семей и молодых специалистов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</si>
  <si>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</si>
  <si>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Подпрограмма "Реализация полномочий в области ветеринарии" (2017 - 2020 годы)</t>
  </si>
  <si>
    <t>Руководство и управление в сфере установленных функций органов государственной власти Брянской области и государственных органов Брянской области</t>
  </si>
  <si>
    <t>Учреждения, оказывающие услуги в сфере ветеринарии</t>
  </si>
  <si>
    <t>Комплексные мероприятия по обеспечению эпизоотического благополучия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</si>
  <si>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</si>
  <si>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Учреждения, осуществляющие функции и полномочия по управлению сельским хозяйством</t>
  </si>
  <si>
    <t>Уплата взносов на капитальный ремонт за объекты казны Брянской области</t>
  </si>
  <si>
    <t>Подпрограмма "Реализация полномочий в области развития и регулирования потребительского рынка Брянской области" (2017 - 2020 годы)</t>
  </si>
  <si>
    <t>Итого по мероприятиям  Госпрограммы</t>
  </si>
  <si>
    <t>Остаток ссудной задолженности по субсидируемым краткосрочным кредитам (займам) на конец текущего года</t>
  </si>
  <si>
    <t>млн. рублей</t>
  </si>
  <si>
    <t>единиц</t>
  </si>
  <si>
    <t>Валовой сбор зерновых и зернобобовых культур в хозяйствах всех категорий</t>
  </si>
  <si>
    <t>тыс. тонн</t>
  </si>
  <si>
    <t>Валовой сбор сахарной свеклы в хозяйствах всех категорий</t>
  </si>
  <si>
    <t>Валовой сбор льноволокна и пеньковолокна в хозяйствах всех категорий</t>
  </si>
  <si>
    <t>Объем реализованных и (или) направленных на переработку овощей</t>
  </si>
  <si>
    <t>тыс. гектаров</t>
  </si>
  <si>
    <t>Производство молока в сельскохозяйственных организациях, крестьянских (фермерских) хозяйствах, включая индивидуальных предпринимателей</t>
  </si>
  <si>
    <t>тыс. голов</t>
  </si>
  <si>
    <t>Численность товарного поголовья коров специализированных мясных пород в сельскохозяйственных организациях, крестьянских (фермерских) хозяйствах, включая индивидуальных предпринимателей</t>
  </si>
  <si>
    <t>Численность племенного условного маточного поголовья сельскохозяйственных животных</t>
  </si>
  <si>
    <t>тыс. условных голов</t>
  </si>
  <si>
    <t>Реализация племенного молодняка крупного рогатого скота молочных и мясных пород на 100 голов маток</t>
  </si>
  <si>
    <t>голов</t>
  </si>
  <si>
    <t>Доля площади, засеваемой элитными семенами, в общей площади посевов</t>
  </si>
  <si>
    <t>процентов</t>
  </si>
  <si>
    <t>Производство хлебобулочных изделий, обогащенных микронутриентами, и диетических хлебобулочных изделий</t>
  </si>
  <si>
    <t>Сохранность племенного условного маточного поголовья сельскохозяйственных животных к уровню предыдущего года</t>
  </si>
  <si>
    <t>Количество комбайнов, приобретенных при господдержке</t>
  </si>
  <si>
    <t>человек</t>
  </si>
  <si>
    <t>Объем ссудной задолженности по инвестиционным кредитам (займам)</t>
  </si>
  <si>
    <t>Объем введенных в годах, предшествующих году предоставления субсидии, мощностей по хранению картофеля и овощей открытого грунта на объектах картофелехранилищ и овощехранилищ</t>
  </si>
  <si>
    <t>Ввод (приобретение) жилья для граждан, проживающих в сельской местности, всего:</t>
  </si>
  <si>
    <t>тыс. кв. метров</t>
  </si>
  <si>
    <t>В том числе для молодых семей и молодых специалистов</t>
  </si>
  <si>
    <t>тыс. километров</t>
  </si>
  <si>
    <t>Количество населенных пунктов, расположенных в сельской местности, в которых реализованы проекты комплексного обустройства площадок под жилищную застройку</t>
  </si>
  <si>
    <t>Количество реализованных местных инициатив граждан, проживающих в сельской местности, получивших грантовую поддержку</t>
  </si>
  <si>
    <t>Ввод в эксплуатацию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</si>
  <si>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Обеспечение установления ограничительных мероприятий (карантина) на территории Брянской области по заразным болезням животных</t>
  </si>
  <si>
    <t>Обеспечение снятия (отмены) ограничительных мероприятий (карантина) на территории Брянской области по заразным болезням животных</t>
  </si>
  <si>
    <t>Выполнение объема показателей ветеринарного обслуживания и контроля</t>
  </si>
  <si>
    <t>Обеспечение полноты проведения диагностических исследований животных</t>
  </si>
  <si>
    <t>Обеспечение полноты вакцинации животных</t>
  </si>
  <si>
    <t>Доля модернизированных госветучреждений области, реализующих мероприятия по стабилизации и улучшению эпизоотической ситуации</t>
  </si>
  <si>
    <t>Увеличение количества мониторинговых исследований сырья и продукции животного происхождения, произведенной на территории Брянской области</t>
  </si>
  <si>
    <t>Увеличение количества мониторинговых лабораторно-диагностических исследований животных при осуществлении противоэпизоотических мероприятий по профилактике заразных болезней животных</t>
  </si>
  <si>
    <t>Доля ликвидированных неиспользуемых (бесхозяйных) скотомогильников на территории Брянской области</t>
  </si>
  <si>
    <t>Выполнение мероприятий Государственной программы</t>
  </si>
  <si>
    <t>Объем инвестиций в основной капитал в соответствующей сфере деятельности (крупные и средние предприятия)</t>
  </si>
  <si>
    <t>млн. руб.</t>
  </si>
  <si>
    <t>Динамика поступлений в бюджеты всех уровней по соответствующей сфере деятельности</t>
  </si>
  <si>
    <t>Динамика оборота продукции (услуг), производимой малыми предприятиями, в том числе микропредприятиями, и индивидуальными предпринимателями в соответствующей сфере деятельности</t>
  </si>
  <si>
    <t>Оборот розничной торговли</t>
  </si>
  <si>
    <t>Оборот розничной торговли на душу населения</t>
  </si>
  <si>
    <t>Обеспеченность населения площадью торговых объектов</t>
  </si>
  <si>
    <t>Удельный вес сетевых торговых структур в общем объеме оборота розничной торговли</t>
  </si>
  <si>
    <t>Прирост количества объектов, на которых проведен анализ состояния организации торговли, общественного питания, бытовых услуг</t>
  </si>
  <si>
    <t>Проведение ярмарок, выставок-продаж, покупательских конференций, конкурсов профессионального мастерства</t>
  </si>
  <si>
    <t>Доля организаций, имеющих лицензию на розничную продажу алкогольной продукции, представивших декларацию в отчетном году</t>
  </si>
  <si>
    <t>Доля решений, предписаний, постановлений и других исполнительных документов, выпущенных по результатам проведенных проверок, исполненных в отчетном периоде, от общего числа документов, которые должны быть исполнены в отчетном периоде</t>
  </si>
  <si>
    <t>Содействие достижению целевых показателей региональных программ развития агропромышленного комплекса, в том числе:</t>
  </si>
  <si>
    <t>Субсидии на уплату страховой премии, начисленной по договору сельскохозяйственного страхования в области растениеводства и животноводства</t>
  </si>
  <si>
    <t>Цель 4 Обеспечение сбыта сельскохозяйственной продукции, повышение ее товарности за счет создания условий для ее сезонного хранения и переработки</t>
  </si>
  <si>
    <t>Подпрограмма "Обеспечение реализации Государственной программы развития сельского хозяйства и регулирования рынков сельскохозяйственной продукции, сырья и продовольствия" (2017 - 2020 годы)</t>
  </si>
  <si>
    <t>тыс. руб.</t>
  </si>
  <si>
    <t>Уход за многолетними насаждениями</t>
  </si>
  <si>
    <t>га</t>
  </si>
  <si>
    <t>Задача 13 Организации деятельности розничных рынков, а также регулирования отношений, возникающих в области розничной продажи алкогольной продукции, повышение эффективности регулирования рынков сельскохозяйственной продукции, сырья и продовольствия</t>
  </si>
  <si>
    <t>Задача 12: Обеспечение эффективной деятельности органов государственной власти в сфере развития сельского хозяйства и сельских территорий, ветеринарии, торговой деятельности, общественного питания, бытового обслуживания населения</t>
  </si>
  <si>
    <t>Цель 5 Устойчивое развитие сельских территорий</t>
  </si>
  <si>
    <t>Цель 6 Обеспечение эпизоотического и ветеринарно-санитарного благополучия территории Брянской области</t>
  </si>
  <si>
    <t>Цель 7 Реализация полномочий в сфере развития сельского хозяйства и сельских территорий, ветеринарии, торговой деятельности, общественного питания, бытового обслуживания населения, организации деятельности розничных рынков, а также регулирование отношений, возникающих в области розничной продажи алкогольной продукции</t>
  </si>
  <si>
    <t>Реализация мероприятий в области мелиорации земель сельскохозяйственного назначения</t>
  </si>
  <si>
    <t>Валовой сбор овощей в зимних теплицах в сельскохозяйственных организациях, крестьянских (фермерских) хозяйствах, включая индивидуальных предпринимателей</t>
  </si>
  <si>
    <t>Валовой сбор плодов и ягод в сельскохозяйственных организациях, крестьянских (фермерских) хозяйствах, включая индивидуальных предпринимателей</t>
  </si>
  <si>
    <t>Размер посевных площадей, занятых зерновыми, зернобобовыми и кормовыми сельскохозяйственными культурами в субъекте Российской Федерации</t>
  </si>
  <si>
    <t>Размер посевных площадей, занятых льном-долгунцом и технической коноплей, в хозяйствах всех категорий в субъекте Российской Федерации</t>
  </si>
  <si>
    <t>Доля застрахованной стоимости продукции животноводства (страховая сумма по договорам сельскохозяйственного страхования) в общей стоимости продукции животноводства</t>
  </si>
  <si>
    <t>Ввод в эксплуатацию мелиорируемых земель, принадлежащих сельскохозяйственным товаропроизводителям на праве собственности или переданных им в пользование в установленном порядке</t>
  </si>
  <si>
    <t>Вовлечение в оборот выбывших мелиорированных сельскохозяйственных угодий за счет проведения культуртехнических работ сельскохозяйственными товаропроизводителями</t>
  </si>
  <si>
    <t>километров</t>
  </si>
  <si>
    <t xml:space="preserve">Оценка достижения целей и решения задач
Государственной программы "Развитие сельского хозяйства и регулирование рынка сельскохозяйственной продукции, сырья и продовольствия Брянской области" (2017-2020 годы) за 2018 год
(Департамент сельского хозяйства Брянской области)
</t>
  </si>
  <si>
    <t>Субсидии на поддержку племенного животноводства (включает в себя мероприятия на поддержку племенного животноводства, племенного крупного рогатого скота молочного направления и племенного крупного рогатого скота мясного направления)</t>
  </si>
  <si>
    <t>Приобретение элитных семян за счет средств областного бюджета</t>
  </si>
  <si>
    <t>Субсидии на возмещение части процентной ставки по кредитам (займам): субсидии на возмещение части процентной ставки по долгосрочным, среднесрочным и краткосрочным кредитам, взятым малыми формами хозяйствования</t>
  </si>
  <si>
    <t>Возмещение части затрат на уплату процентов по инвестиционным кредитам (займам) в агропромышленном комплексе</t>
  </si>
  <si>
    <t>Возмещение части прямых понесенных затрат на создание и (или) модернизацию объектов агропромышленного комплекса</t>
  </si>
  <si>
    <t>Информационное освещение деятельности органов государственной власти Брянской области и государственных органов Брянской области</t>
  </si>
  <si>
    <t>Оказание поддержки в области льноводства</t>
  </si>
  <si>
    <t>Развитие сельскохозяйственных потребительских кооперативов</t>
  </si>
  <si>
    <t>Оказание несвязанной поддержки сельскохозяйственным товаропроизводителям в области растениеводства за счет средств резервного фонда Правительства Российской Федерации</t>
  </si>
  <si>
    <t>Субсидии государственным унитарным предприятиям Брянской области, осуществляющим производство хлебобулочных и кондитерских изделий, на увеличение уставных фондов</t>
  </si>
  <si>
    <t>Прирост объема сельскохозяйственной продукции, произведенной крестьянскими (фермерскими) хозяйствами, включая индивидуальных предпринимателей , получившими грантовую поддержки, к году, предшествующему году предоставления субсидии</t>
  </si>
  <si>
    <t>Приобретение дизельного топлива на проведение агротехнологических работ</t>
  </si>
  <si>
    <t>тыс. га</t>
  </si>
  <si>
    <t>Выход телят на 100 коров</t>
  </si>
  <si>
    <t>Численность крупного рогатого скота в сельскохозяйственных организациях, крестьянских (фермерских) хозяйствах, включая индивидуальных предпринимателей</t>
  </si>
  <si>
    <t>Приобретение семени племенных быков-производителей для осеменения коров и телок молочного направления у предприятий по искусственному осеменению животных</t>
  </si>
  <si>
    <t>доз</t>
  </si>
  <si>
    <t>Приобретение элитных семян сельскохозяйственных культур</t>
  </si>
  <si>
    <t>тонн</t>
  </si>
  <si>
    <t>Прирост посевной площади под льном-долгунцом</t>
  </si>
  <si>
    <t>Объем введенных в год предоставления иных межбюджетных трансфертов, а также в годах, предшествующих году предоставления иных межбюджетных трансфертов, мощностей животноводческих комплексов молочного направления (молочных ферм)</t>
  </si>
  <si>
    <t>ското-мест</t>
  </si>
  <si>
    <t>Выполнение плана мониторинговых исследований состояния здоровья животных и ветеринарно-санитарной безопасности подконтрольной продукции</t>
  </si>
  <si>
    <t>101,5*</t>
  </si>
  <si>
    <t>251054,3*</t>
  </si>
  <si>
    <t>4393,08**</t>
  </si>
  <si>
    <t>83817,475**</t>
  </si>
  <si>
    <t>206501*</t>
  </si>
  <si>
    <t>Количество новых постоянных рабочих мест, созданных в крестьянских (фермерских) хозяйствах, осуществивших проекты создания и развития своих хозяйств с помощью грантовой поддержки</t>
  </si>
  <si>
    <t>Остаток ссудной задолженности по субсидируемым долгосрочным, среднесрочным и краткосрочным кредитам, привлеченным малыми формами хозяйствования, на конец текущего года</t>
  </si>
  <si>
    <t>865,0*</t>
  </si>
  <si>
    <t>* предварительные данные, уточненные будут во II квартале 2019 года.</t>
  </si>
  <si>
    <t>** целевой индикатор выполнен, достижение характеризуется снижением ссудной задолженности.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</si>
</sst>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р_._-;\-* #,##0.00_р_._-;_-* &quot;-&quot;??_р_._-;_-@_-"/>
    <numFmt numFmtId="164" formatCode="0.0"/>
    <numFmt numFmtId="165" formatCode="#,##0.00_ ;\-#,##0.00\ "/>
    <numFmt numFmtId="166" formatCode="#,##0.0_ ;\-#,##0.0\ "/>
    <numFmt numFmtId="167" formatCode="#,##0.0"/>
    <numFmt numFmtId="168" formatCode="#,##0_ ;\-#,##0\ "/>
    <numFmt numFmtId="169" formatCode="0.0000"/>
    <numFmt numFmtId="170" formatCode="#,##0.0000"/>
    <numFmt numFmtId="171" formatCode="0.000"/>
    <numFmt numFmtId="172" formatCode="#,##0.000_ ;\-#,##0.000\ "/>
    <numFmt numFmtId="173" formatCode="#,##0.0000_ ;\-#,##0.0000\ "/>
    <numFmt numFmtId="174" formatCode="#,##0.000"/>
    <numFmt numFmtId="175" formatCode="#,##0.00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1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4" fontId="1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1" fontId="0" fillId="0" borderId="0" xfId="0" applyNumberFormat="1" applyBorder="1" applyAlignment="1">
      <alignment horizontal="center"/>
    </xf>
    <xf numFmtId="167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43" fontId="2" fillId="0" borderId="1" xfId="1" applyFont="1" applyFill="1" applyBorder="1" applyAlignment="1">
      <alignment wrapText="1"/>
    </xf>
    <xf numFmtId="166" fontId="2" fillId="0" borderId="1" xfId="1" applyNumberFormat="1" applyFont="1" applyFill="1" applyBorder="1" applyAlignment="1">
      <alignment horizontal="center"/>
    </xf>
    <xf numFmtId="43" fontId="0" fillId="0" borderId="0" xfId="0" applyNumberFormat="1"/>
    <xf numFmtId="43" fontId="4" fillId="0" borderId="1" xfId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3" fontId="2" fillId="0" borderId="0" xfId="1" applyFont="1" applyFill="1" applyAlignment="1">
      <alignment horizontal="center"/>
    </xf>
    <xf numFmtId="43" fontId="2" fillId="0" borderId="1" xfId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169" fontId="2" fillId="0" borderId="1" xfId="0" applyNumberFormat="1" applyFont="1" applyFill="1" applyBorder="1" applyAlignment="1">
      <alignment horizontal="center" wrapText="1"/>
    </xf>
    <xf numFmtId="170" fontId="2" fillId="0" borderId="1" xfId="0" applyNumberFormat="1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wrapText="1"/>
    </xf>
    <xf numFmtId="166" fontId="2" fillId="0" borderId="1" xfId="1" applyNumberFormat="1" applyFont="1" applyFill="1" applyBorder="1" applyAlignment="1">
      <alignment horizontal="center" wrapText="1"/>
    </xf>
    <xf numFmtId="165" fontId="1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71" fontId="2" fillId="0" borderId="1" xfId="0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43" fontId="1" fillId="0" borderId="1" xfId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43" fontId="1" fillId="0" borderId="1" xfId="0" applyNumberFormat="1" applyFont="1" applyFill="1" applyBorder="1" applyAlignment="1">
      <alignment horizontal="center" wrapText="1"/>
    </xf>
    <xf numFmtId="43" fontId="2" fillId="0" borderId="1" xfId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2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3" fontId="1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0" fillId="0" borderId="0" xfId="0" applyNumberFormat="1"/>
    <xf numFmtId="3" fontId="0" fillId="0" borderId="0" xfId="0" applyNumberFormat="1"/>
    <xf numFmtId="175" fontId="2" fillId="0" borderId="1" xfId="0" applyNumberFormat="1" applyFont="1" applyFill="1" applyBorder="1" applyAlignment="1">
      <alignment horizontal="center" wrapText="1"/>
    </xf>
    <xf numFmtId="17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172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73" fontId="2" fillId="0" borderId="1" xfId="1" applyNumberFormat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/>
    <xf numFmtId="164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1" fontId="1" fillId="0" borderId="7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8" fontId="1" fillId="0" borderId="6" xfId="1" applyNumberFormat="1" applyFont="1" applyFill="1" applyBorder="1" applyAlignment="1">
      <alignment horizontal="center" vertical="center"/>
    </xf>
    <xf numFmtId="168" fontId="1" fillId="0" borderId="7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7" fontId="1" fillId="0" borderId="6" xfId="0" applyNumberFormat="1" applyFont="1" applyFill="1" applyBorder="1" applyAlignment="1">
      <alignment horizontal="center" wrapText="1"/>
    </xf>
    <xf numFmtId="167" fontId="1" fillId="0" borderId="7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wrapText="1"/>
    </xf>
    <xf numFmtId="3" fontId="1" fillId="0" borderId="6" xfId="0" applyNumberFormat="1" applyFont="1" applyFill="1" applyBorder="1" applyAlignment="1">
      <alignment horizontal="center" wrapText="1"/>
    </xf>
    <xf numFmtId="3" fontId="1" fillId="0" borderId="7" xfId="0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1" fontId="1" fillId="0" borderId="2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tabSelected="1" view="pageBreakPreview" topLeftCell="A79" zoomScaleNormal="100" zoomScaleSheetLayoutView="100" workbookViewId="0">
      <selection activeCell="A103" sqref="A103"/>
    </sheetView>
  </sheetViews>
  <sheetFormatPr defaultRowHeight="15" x14ac:dyDescent="0.25"/>
  <cols>
    <col min="1" max="1" width="79.42578125" customWidth="1"/>
    <col min="2" max="2" width="15.28515625" customWidth="1"/>
    <col min="3" max="3" width="21.140625" customWidth="1"/>
    <col min="4" max="4" width="21.28515625" customWidth="1"/>
    <col min="5" max="5" width="14.140625" customWidth="1"/>
    <col min="6" max="6" width="13.28515625" bestFit="1" customWidth="1"/>
    <col min="7" max="7" width="10" bestFit="1" customWidth="1"/>
  </cols>
  <sheetData>
    <row r="1" spans="1:4" ht="80.25" customHeight="1" x14ac:dyDescent="0.25">
      <c r="A1" s="79" t="s">
        <v>153</v>
      </c>
      <c r="B1" s="80"/>
      <c r="C1" s="80"/>
      <c r="D1" s="80"/>
    </row>
    <row r="2" spans="1:4" ht="15.75" x14ac:dyDescent="0.25">
      <c r="A2" s="2"/>
      <c r="B2" s="2"/>
      <c r="C2" s="2"/>
      <c r="D2" s="2"/>
    </row>
    <row r="3" spans="1:4" ht="47.25" x14ac:dyDescent="0.25">
      <c r="A3" s="4" t="s">
        <v>0</v>
      </c>
      <c r="B3" s="4" t="s">
        <v>19</v>
      </c>
      <c r="C3" s="4" t="s">
        <v>1</v>
      </c>
      <c r="D3" s="4" t="s">
        <v>2</v>
      </c>
    </row>
    <row r="4" spans="1:4" ht="15.75" x14ac:dyDescent="0.25">
      <c r="A4" s="81" t="s">
        <v>27</v>
      </c>
      <c r="B4" s="81"/>
      <c r="C4" s="81"/>
      <c r="D4" s="81"/>
    </row>
    <row r="5" spans="1:4" ht="34.5" customHeight="1" x14ac:dyDescent="0.25">
      <c r="A5" s="88" t="s">
        <v>28</v>
      </c>
      <c r="B5" s="89"/>
      <c r="C5" s="89"/>
      <c r="D5" s="89"/>
    </row>
    <row r="6" spans="1:4" ht="15.75" x14ac:dyDescent="0.25">
      <c r="A6" s="97" t="s">
        <v>40</v>
      </c>
      <c r="B6" s="97"/>
      <c r="C6" s="97"/>
      <c r="D6" s="97"/>
    </row>
    <row r="7" spans="1:4" ht="15.75" x14ac:dyDescent="0.25">
      <c r="A7" s="44" t="s">
        <v>41</v>
      </c>
      <c r="B7" s="40" t="s">
        <v>48</v>
      </c>
      <c r="C7" s="7">
        <v>27000000</v>
      </c>
      <c r="D7" s="7">
        <v>27000000</v>
      </c>
    </row>
    <row r="8" spans="1:4" ht="15.75" x14ac:dyDescent="0.25">
      <c r="A8" s="44" t="s">
        <v>160</v>
      </c>
      <c r="B8" s="53" t="s">
        <v>48</v>
      </c>
      <c r="C8" s="7">
        <v>6500000</v>
      </c>
      <c r="D8" s="7">
        <v>6500000</v>
      </c>
    </row>
    <row r="9" spans="1:4" ht="31.5" x14ac:dyDescent="0.25">
      <c r="A9" s="44" t="s">
        <v>42</v>
      </c>
      <c r="B9" s="40" t="s">
        <v>48</v>
      </c>
      <c r="C9" s="7">
        <v>223133043.47999999</v>
      </c>
      <c r="D9" s="7">
        <v>223133043.47999999</v>
      </c>
    </row>
    <row r="10" spans="1:4" ht="15.75" x14ac:dyDescent="0.25">
      <c r="A10" s="44" t="s">
        <v>161</v>
      </c>
      <c r="B10" s="53" t="s">
        <v>48</v>
      </c>
      <c r="C10" s="7">
        <v>25000000</v>
      </c>
      <c r="D10" s="7">
        <v>25000000</v>
      </c>
    </row>
    <row r="11" spans="1:4" ht="15.75" x14ac:dyDescent="0.25">
      <c r="A11" s="44" t="s">
        <v>43</v>
      </c>
      <c r="B11" s="40" t="s">
        <v>48</v>
      </c>
      <c r="C11" s="7">
        <v>138491630.43000001</v>
      </c>
      <c r="D11" s="7">
        <v>138491630.43000001</v>
      </c>
    </row>
    <row r="12" spans="1:4" ht="47.25" x14ac:dyDescent="0.25">
      <c r="A12" s="44" t="s">
        <v>162</v>
      </c>
      <c r="B12" s="53" t="s">
        <v>48</v>
      </c>
      <c r="C12" s="7">
        <v>76788152.200000003</v>
      </c>
      <c r="D12" s="7">
        <v>76788152.200000003</v>
      </c>
    </row>
    <row r="13" spans="1:4" ht="31.5" x14ac:dyDescent="0.25">
      <c r="A13" s="44" t="s">
        <v>50</v>
      </c>
      <c r="B13" s="40"/>
      <c r="C13" s="19"/>
      <c r="D13" s="19"/>
    </row>
    <row r="14" spans="1:4" ht="63" x14ac:dyDescent="0.25">
      <c r="A14" s="45" t="s">
        <v>154</v>
      </c>
      <c r="B14" s="43" t="s">
        <v>48</v>
      </c>
      <c r="C14" s="22">
        <v>120843054.73999999</v>
      </c>
      <c r="D14" s="22">
        <v>120843054.73999999</v>
      </c>
    </row>
    <row r="15" spans="1:4" ht="15.75" x14ac:dyDescent="0.25">
      <c r="A15" s="45" t="s">
        <v>44</v>
      </c>
      <c r="B15" s="43" t="s">
        <v>48</v>
      </c>
      <c r="C15" s="22">
        <v>17968717.800000001</v>
      </c>
      <c r="D15" s="22">
        <v>17968717.800000001</v>
      </c>
    </row>
    <row r="16" spans="1:4" ht="15.75" x14ac:dyDescent="0.25">
      <c r="A16" s="45" t="s">
        <v>45</v>
      </c>
      <c r="B16" s="43" t="s">
        <v>48</v>
      </c>
      <c r="C16" s="22">
        <v>2881074</v>
      </c>
      <c r="D16" s="22">
        <v>2881074</v>
      </c>
    </row>
    <row r="17" spans="1:5" ht="47.25" x14ac:dyDescent="0.25">
      <c r="A17" s="45" t="s">
        <v>133</v>
      </c>
      <c r="B17" s="43" t="s">
        <v>48</v>
      </c>
      <c r="C17" s="22">
        <v>73273971</v>
      </c>
      <c r="D17" s="22">
        <v>73273971</v>
      </c>
    </row>
    <row r="18" spans="1:5" ht="15.75" x14ac:dyDescent="0.25">
      <c r="A18" s="45" t="s">
        <v>46</v>
      </c>
      <c r="B18" s="43" t="s">
        <v>48</v>
      </c>
      <c r="C18" s="22">
        <v>39110290.719999999</v>
      </c>
      <c r="D18" s="22">
        <v>39110290.719999999</v>
      </c>
    </row>
    <row r="19" spans="1:5" ht="15.75" x14ac:dyDescent="0.25">
      <c r="A19" s="45" t="s">
        <v>47</v>
      </c>
      <c r="B19" s="43" t="s">
        <v>48</v>
      </c>
      <c r="C19" s="22">
        <v>1336645826.52</v>
      </c>
      <c r="D19" s="22">
        <v>1336645826.52</v>
      </c>
    </row>
    <row r="20" spans="1:5" ht="15.75" x14ac:dyDescent="0.25">
      <c r="A20" s="45" t="s">
        <v>155</v>
      </c>
      <c r="B20" s="43" t="s">
        <v>48</v>
      </c>
      <c r="C20" s="22">
        <v>2572124</v>
      </c>
      <c r="D20" s="22">
        <v>2572124</v>
      </c>
    </row>
    <row r="21" spans="1:5" ht="15.75" x14ac:dyDescent="0.25">
      <c r="A21" s="13" t="s">
        <v>49</v>
      </c>
      <c r="B21" s="33" t="s">
        <v>48</v>
      </c>
      <c r="C21" s="46">
        <f>SUM(C7:C20)</f>
        <v>2090207884.8899999</v>
      </c>
      <c r="D21" s="46">
        <f>SUM(D7:D20)</f>
        <v>2090207884.8899999</v>
      </c>
    </row>
    <row r="22" spans="1:5" ht="15.75" x14ac:dyDescent="0.25">
      <c r="A22" s="14" t="s">
        <v>4</v>
      </c>
      <c r="B22" s="15" t="s">
        <v>3</v>
      </c>
      <c r="C22" s="98">
        <f>D21/C21*100</f>
        <v>100</v>
      </c>
      <c r="D22" s="99"/>
    </row>
    <row r="23" spans="1:5" ht="15.75" x14ac:dyDescent="0.25">
      <c r="A23" s="16" t="s">
        <v>82</v>
      </c>
      <c r="B23" s="17" t="s">
        <v>83</v>
      </c>
      <c r="C23" s="23">
        <v>1360</v>
      </c>
      <c r="D23" s="20">
        <v>1694.9</v>
      </c>
      <c r="E23" s="62"/>
    </row>
    <row r="24" spans="1:5" ht="15.75" x14ac:dyDescent="0.25">
      <c r="A24" s="16" t="s">
        <v>84</v>
      </c>
      <c r="B24" s="17" t="s">
        <v>83</v>
      </c>
      <c r="C24" s="23">
        <v>160.5</v>
      </c>
      <c r="D24" s="20">
        <v>219.6</v>
      </c>
      <c r="E24" s="62"/>
    </row>
    <row r="25" spans="1:5" ht="15.75" x14ac:dyDescent="0.25">
      <c r="A25" s="16" t="s">
        <v>85</v>
      </c>
      <c r="B25" s="17" t="s">
        <v>83</v>
      </c>
      <c r="C25" s="40">
        <v>2.35</v>
      </c>
      <c r="D25" s="68">
        <v>3.073</v>
      </c>
      <c r="E25" s="62"/>
    </row>
    <row r="26" spans="1:5" ht="31.5" x14ac:dyDescent="0.25">
      <c r="A26" s="16" t="s">
        <v>9</v>
      </c>
      <c r="B26" s="73" t="s">
        <v>83</v>
      </c>
      <c r="C26" s="23">
        <v>729</v>
      </c>
      <c r="D26" s="20">
        <v>875.5</v>
      </c>
      <c r="E26" s="62"/>
    </row>
    <row r="27" spans="1:5" ht="47.25" x14ac:dyDescent="0.25">
      <c r="A27" s="16" t="s">
        <v>10</v>
      </c>
      <c r="B27" s="73" t="s">
        <v>83</v>
      </c>
      <c r="C27" s="23">
        <v>16</v>
      </c>
      <c r="D27" s="20">
        <v>39.1</v>
      </c>
      <c r="E27" s="62"/>
    </row>
    <row r="28" spans="1:5" ht="47.25" x14ac:dyDescent="0.25">
      <c r="A28" s="16" t="s">
        <v>145</v>
      </c>
      <c r="B28" s="73" t="s">
        <v>83</v>
      </c>
      <c r="C28" s="40">
        <v>6.05</v>
      </c>
      <c r="D28" s="69">
        <v>6.6</v>
      </c>
      <c r="E28" s="62"/>
    </row>
    <row r="29" spans="1:5" ht="47.25" x14ac:dyDescent="0.25">
      <c r="A29" s="16" t="s">
        <v>146</v>
      </c>
      <c r="B29" s="73" t="s">
        <v>83</v>
      </c>
      <c r="C29" s="40">
        <v>9.9000000000000005E-2</v>
      </c>
      <c r="D29" s="68">
        <v>0.246</v>
      </c>
      <c r="E29" s="62"/>
    </row>
    <row r="30" spans="1:5" ht="15.75" x14ac:dyDescent="0.25">
      <c r="A30" s="16" t="s">
        <v>86</v>
      </c>
      <c r="B30" s="73" t="s">
        <v>83</v>
      </c>
      <c r="C30" s="40">
        <v>4.0599999999999996</v>
      </c>
      <c r="D30" s="68">
        <v>26.995000000000001</v>
      </c>
      <c r="E30" s="62"/>
    </row>
    <row r="31" spans="1:5" ht="31.5" x14ac:dyDescent="0.25">
      <c r="A31" s="16" t="s">
        <v>148</v>
      </c>
      <c r="B31" s="73" t="s">
        <v>87</v>
      </c>
      <c r="C31" s="40">
        <v>2.1</v>
      </c>
      <c r="D31" s="69">
        <v>2.67</v>
      </c>
      <c r="E31" s="62"/>
    </row>
    <row r="32" spans="1:5" ht="47.25" x14ac:dyDescent="0.25">
      <c r="A32" s="16" t="s">
        <v>147</v>
      </c>
      <c r="B32" s="40" t="s">
        <v>87</v>
      </c>
      <c r="C32" s="23">
        <v>700</v>
      </c>
      <c r="D32" s="20">
        <v>752.3</v>
      </c>
      <c r="E32" s="62"/>
    </row>
    <row r="33" spans="1:5" ht="31.5" x14ac:dyDescent="0.25">
      <c r="A33" s="16" t="s">
        <v>7</v>
      </c>
      <c r="B33" s="17" t="s">
        <v>83</v>
      </c>
      <c r="C33" s="23">
        <v>386</v>
      </c>
      <c r="D33" s="20">
        <v>420.3</v>
      </c>
      <c r="E33" s="62"/>
    </row>
    <row r="34" spans="1:5" ht="31.5" x14ac:dyDescent="0.25">
      <c r="A34" s="16" t="s">
        <v>88</v>
      </c>
      <c r="B34" s="17" t="s">
        <v>83</v>
      </c>
      <c r="C34" s="40">
        <v>208.8</v>
      </c>
      <c r="D34" s="20">
        <v>230.4</v>
      </c>
      <c r="E34" s="62"/>
    </row>
    <row r="35" spans="1:5" ht="15.75" x14ac:dyDescent="0.25">
      <c r="A35" s="16" t="s">
        <v>8</v>
      </c>
      <c r="B35" s="17" t="s">
        <v>83</v>
      </c>
      <c r="C35" s="40">
        <v>292.3</v>
      </c>
      <c r="D35" s="20">
        <v>290.7</v>
      </c>
      <c r="E35" s="62"/>
    </row>
    <row r="36" spans="1:5" ht="63" x14ac:dyDescent="0.25">
      <c r="A36" s="16" t="s">
        <v>18</v>
      </c>
      <c r="B36" s="17" t="s">
        <v>89</v>
      </c>
      <c r="C36" s="23">
        <v>327.60000000000002</v>
      </c>
      <c r="D36" s="20">
        <v>355.3</v>
      </c>
      <c r="E36" s="62"/>
    </row>
    <row r="37" spans="1:5" ht="47.25" x14ac:dyDescent="0.25">
      <c r="A37" s="16" t="s">
        <v>90</v>
      </c>
      <c r="B37" s="17" t="s">
        <v>89</v>
      </c>
      <c r="C37" s="23">
        <v>107.1</v>
      </c>
      <c r="D37" s="20">
        <v>108.2</v>
      </c>
      <c r="E37" s="62"/>
    </row>
    <row r="38" spans="1:5" ht="31.5" x14ac:dyDescent="0.25">
      <c r="A38" s="16" t="s">
        <v>91</v>
      </c>
      <c r="B38" s="17" t="s">
        <v>92</v>
      </c>
      <c r="C38" s="40">
        <v>43.02</v>
      </c>
      <c r="D38" s="69">
        <v>43</v>
      </c>
      <c r="E38" s="62"/>
    </row>
    <row r="39" spans="1:5" ht="31.5" x14ac:dyDescent="0.25">
      <c r="A39" s="16" t="s">
        <v>93</v>
      </c>
      <c r="B39" s="17" t="s">
        <v>94</v>
      </c>
      <c r="C39" s="34">
        <v>9</v>
      </c>
      <c r="D39" s="69">
        <v>9.0399999999999991</v>
      </c>
      <c r="E39" s="62"/>
    </row>
    <row r="40" spans="1:5" ht="31.5" x14ac:dyDescent="0.25">
      <c r="A40" s="16" t="s">
        <v>98</v>
      </c>
      <c r="B40" s="17" t="s">
        <v>96</v>
      </c>
      <c r="C40" s="23">
        <v>100</v>
      </c>
      <c r="D40" s="20">
        <v>100.7</v>
      </c>
      <c r="E40" s="62"/>
    </row>
    <row r="41" spans="1:5" ht="15.75" x14ac:dyDescent="0.25">
      <c r="A41" s="16" t="s">
        <v>167</v>
      </c>
      <c r="B41" s="17" t="s">
        <v>94</v>
      </c>
      <c r="C41" s="34">
        <v>75</v>
      </c>
      <c r="D41" s="70">
        <v>85</v>
      </c>
      <c r="E41" s="62"/>
    </row>
    <row r="42" spans="1:5" ht="47.25" x14ac:dyDescent="0.25">
      <c r="A42" s="16" t="s">
        <v>168</v>
      </c>
      <c r="B42" s="17" t="s">
        <v>89</v>
      </c>
      <c r="C42" s="23">
        <v>449.2</v>
      </c>
      <c r="D42" s="20">
        <v>475.7</v>
      </c>
      <c r="E42" s="62"/>
    </row>
    <row r="43" spans="1:5" ht="47.25" x14ac:dyDescent="0.25">
      <c r="A43" s="16" t="s">
        <v>169</v>
      </c>
      <c r="B43" s="17" t="s">
        <v>170</v>
      </c>
      <c r="C43" s="34">
        <v>50000</v>
      </c>
      <c r="D43" s="70">
        <v>87200</v>
      </c>
      <c r="E43" s="62"/>
    </row>
    <row r="44" spans="1:5" ht="47.25" x14ac:dyDescent="0.25">
      <c r="A44" s="16" t="s">
        <v>149</v>
      </c>
      <c r="B44" s="17" t="s">
        <v>96</v>
      </c>
      <c r="C44" s="40">
        <v>45.3</v>
      </c>
      <c r="D44" s="69">
        <v>55.06</v>
      </c>
      <c r="E44" s="62"/>
    </row>
    <row r="45" spans="1:5" ht="15.75" x14ac:dyDescent="0.25">
      <c r="A45" s="16" t="s">
        <v>95</v>
      </c>
      <c r="B45" s="17" t="s">
        <v>96</v>
      </c>
      <c r="C45" s="40">
        <v>4.7</v>
      </c>
      <c r="D45" s="20">
        <v>5.7</v>
      </c>
      <c r="E45" s="62"/>
    </row>
    <row r="46" spans="1:5" ht="15.75" x14ac:dyDescent="0.25">
      <c r="A46" s="16" t="s">
        <v>171</v>
      </c>
      <c r="B46" s="17" t="s">
        <v>172</v>
      </c>
      <c r="C46" s="53">
        <v>20</v>
      </c>
      <c r="D46" s="70">
        <v>485</v>
      </c>
      <c r="E46" s="62"/>
    </row>
    <row r="47" spans="1:5" ht="15.75" x14ac:dyDescent="0.25">
      <c r="A47" s="16" t="s">
        <v>173</v>
      </c>
      <c r="B47" s="17" t="s">
        <v>138</v>
      </c>
      <c r="C47" s="53">
        <v>650</v>
      </c>
      <c r="D47" s="70">
        <v>650</v>
      </c>
      <c r="E47" s="62"/>
    </row>
    <row r="48" spans="1:5" ht="15.75" x14ac:dyDescent="0.25">
      <c r="A48" s="16" t="s">
        <v>6</v>
      </c>
      <c r="B48" s="17" t="s">
        <v>87</v>
      </c>
      <c r="C48" s="40">
        <v>6.1999999999999998E-3</v>
      </c>
      <c r="D48" s="71">
        <v>7.0999999999999994E-2</v>
      </c>
      <c r="E48" s="62"/>
    </row>
    <row r="49" spans="1:5" ht="15.75" x14ac:dyDescent="0.25">
      <c r="A49" s="16" t="s">
        <v>137</v>
      </c>
      <c r="B49" s="17" t="s">
        <v>138</v>
      </c>
      <c r="C49" s="23">
        <v>16</v>
      </c>
      <c r="D49" s="20">
        <v>68</v>
      </c>
      <c r="E49" s="62"/>
    </row>
    <row r="50" spans="1:5" ht="15.75" x14ac:dyDescent="0.25">
      <c r="A50" s="16" t="s">
        <v>11</v>
      </c>
      <c r="B50" s="17" t="s">
        <v>83</v>
      </c>
      <c r="C50" s="23">
        <v>23</v>
      </c>
      <c r="D50" s="20">
        <v>35.299999999999997</v>
      </c>
      <c r="E50" s="62"/>
    </row>
    <row r="51" spans="1:5" ht="31.5" x14ac:dyDescent="0.25">
      <c r="A51" s="16" t="s">
        <v>21</v>
      </c>
      <c r="B51" s="17" t="s">
        <v>83</v>
      </c>
      <c r="C51" s="23">
        <v>26</v>
      </c>
      <c r="D51" s="20">
        <v>19.7</v>
      </c>
      <c r="E51" s="62"/>
    </row>
    <row r="52" spans="1:5" ht="31.5" x14ac:dyDescent="0.25">
      <c r="A52" s="16" t="s">
        <v>97</v>
      </c>
      <c r="B52" s="17" t="s">
        <v>83</v>
      </c>
      <c r="C52" s="40">
        <v>0.85</v>
      </c>
      <c r="D52" s="20">
        <v>1.2</v>
      </c>
      <c r="E52" s="62"/>
    </row>
    <row r="53" spans="1:5" ht="30" customHeight="1" x14ac:dyDescent="0.25">
      <c r="A53" s="47" t="s">
        <v>12</v>
      </c>
      <c r="B53" s="40" t="s">
        <v>13</v>
      </c>
      <c r="C53" s="40">
        <v>26.6</v>
      </c>
      <c r="D53" s="20">
        <v>26.8</v>
      </c>
      <c r="E53" s="62"/>
    </row>
    <row r="54" spans="1:5" ht="15.75" x14ac:dyDescent="0.25">
      <c r="A54" s="16" t="s">
        <v>15</v>
      </c>
      <c r="B54" s="17" t="s">
        <v>83</v>
      </c>
      <c r="C54" s="23">
        <v>7</v>
      </c>
      <c r="D54" s="20">
        <v>7.7</v>
      </c>
      <c r="E54" s="62"/>
    </row>
    <row r="55" spans="1:5" ht="15.75" x14ac:dyDescent="0.25">
      <c r="A55" s="16" t="s">
        <v>14</v>
      </c>
      <c r="B55" s="17" t="s">
        <v>83</v>
      </c>
      <c r="C55" s="40">
        <v>34.799999999999997</v>
      </c>
      <c r="D55" s="20">
        <v>49.6</v>
      </c>
      <c r="E55" s="62"/>
    </row>
    <row r="56" spans="1:5" ht="15.75" x14ac:dyDescent="0.25">
      <c r="A56" s="13" t="s">
        <v>25</v>
      </c>
      <c r="B56" s="33"/>
      <c r="C56" s="42">
        <v>33</v>
      </c>
      <c r="D56" s="42">
        <v>30</v>
      </c>
      <c r="E56" s="62"/>
    </row>
    <row r="57" spans="1:5" ht="15.75" x14ac:dyDescent="0.25">
      <c r="A57" s="14" t="s">
        <v>26</v>
      </c>
      <c r="B57" s="28"/>
      <c r="C57" s="95">
        <f>D56/C56*100</f>
        <v>90.909090909090907</v>
      </c>
      <c r="D57" s="96"/>
    </row>
    <row r="58" spans="1:5" ht="15.75" x14ac:dyDescent="0.25">
      <c r="A58" s="85" t="s">
        <v>29</v>
      </c>
      <c r="B58" s="86"/>
      <c r="C58" s="86"/>
      <c r="D58" s="87"/>
    </row>
    <row r="59" spans="1:5" ht="15.75" customHeight="1" x14ac:dyDescent="0.25">
      <c r="A59" s="90" t="s">
        <v>58</v>
      </c>
      <c r="B59" s="91"/>
      <c r="C59" s="91"/>
      <c r="D59" s="92"/>
    </row>
    <row r="60" spans="1:5" ht="15.75" x14ac:dyDescent="0.25">
      <c r="A60" s="48" t="s">
        <v>59</v>
      </c>
      <c r="B60" s="24" t="s">
        <v>48</v>
      </c>
      <c r="C60" s="25">
        <v>84349971.909999996</v>
      </c>
      <c r="D60" s="26">
        <v>74024523.229999989</v>
      </c>
    </row>
    <row r="61" spans="1:5" ht="15.75" x14ac:dyDescent="0.25">
      <c r="A61" s="13" t="s">
        <v>56</v>
      </c>
      <c r="B61" s="33" t="s">
        <v>48</v>
      </c>
      <c r="C61" s="27">
        <f>C60</f>
        <v>84349971.909999996</v>
      </c>
      <c r="D61" s="27">
        <f>D60</f>
        <v>74024523.229999989</v>
      </c>
    </row>
    <row r="62" spans="1:5" ht="15.75" x14ac:dyDescent="0.25">
      <c r="A62" s="14" t="s">
        <v>4</v>
      </c>
      <c r="B62" s="15" t="s">
        <v>3</v>
      </c>
      <c r="C62" s="93">
        <f>D61/C61*100</f>
        <v>87.758800096558318</v>
      </c>
      <c r="D62" s="94"/>
    </row>
    <row r="63" spans="1:5" ht="15.75" x14ac:dyDescent="0.25">
      <c r="A63" s="16" t="s">
        <v>23</v>
      </c>
      <c r="B63" s="17" t="s">
        <v>81</v>
      </c>
      <c r="C63" s="40">
        <v>7</v>
      </c>
      <c r="D63" s="67">
        <v>7</v>
      </c>
    </row>
    <row r="64" spans="1:5" ht="15.75" x14ac:dyDescent="0.25">
      <c r="A64" s="16" t="s">
        <v>99</v>
      </c>
      <c r="B64" s="17" t="s">
        <v>81</v>
      </c>
      <c r="C64" s="40">
        <v>25</v>
      </c>
      <c r="D64" s="67">
        <v>32</v>
      </c>
    </row>
    <row r="65" spans="1:4" ht="15.75" x14ac:dyDescent="0.25">
      <c r="A65" s="13" t="s">
        <v>25</v>
      </c>
      <c r="B65" s="33"/>
      <c r="C65" s="42">
        <v>2</v>
      </c>
      <c r="D65" s="42">
        <v>2</v>
      </c>
    </row>
    <row r="66" spans="1:4" ht="15.75" customHeight="1" x14ac:dyDescent="0.25">
      <c r="A66" s="14" t="s">
        <v>26</v>
      </c>
      <c r="B66" s="28"/>
      <c r="C66" s="95">
        <f>D65/C65*100</f>
        <v>100</v>
      </c>
      <c r="D66" s="96"/>
    </row>
    <row r="67" spans="1:4" ht="15.75" x14ac:dyDescent="0.25">
      <c r="A67" s="82" t="s">
        <v>30</v>
      </c>
      <c r="B67" s="83"/>
      <c r="C67" s="83"/>
      <c r="D67" s="84"/>
    </row>
    <row r="68" spans="1:4" ht="15.75" x14ac:dyDescent="0.25">
      <c r="A68" s="88" t="s">
        <v>35</v>
      </c>
      <c r="B68" s="88"/>
      <c r="C68" s="88"/>
      <c r="D68" s="88"/>
    </row>
    <row r="69" spans="1:4" ht="15.75" x14ac:dyDescent="0.25">
      <c r="A69" s="97" t="s">
        <v>40</v>
      </c>
      <c r="B69" s="97"/>
      <c r="C69" s="97"/>
      <c r="D69" s="97"/>
    </row>
    <row r="70" spans="1:4" ht="31.5" x14ac:dyDescent="0.25">
      <c r="A70" s="44" t="s">
        <v>132</v>
      </c>
      <c r="B70" s="40"/>
      <c r="C70" s="29"/>
      <c r="D70" s="29"/>
    </row>
    <row r="71" spans="1:4" ht="15.75" x14ac:dyDescent="0.25">
      <c r="A71" s="45" t="s">
        <v>51</v>
      </c>
      <c r="B71" s="43" t="s">
        <v>48</v>
      </c>
      <c r="C71" s="30">
        <v>48000000</v>
      </c>
      <c r="D71" s="30">
        <v>48000000</v>
      </c>
    </row>
    <row r="72" spans="1:4" ht="15.75" x14ac:dyDescent="0.25">
      <c r="A72" s="45" t="s">
        <v>52</v>
      </c>
      <c r="B72" s="43" t="s">
        <v>48</v>
      </c>
      <c r="C72" s="30">
        <v>30000000</v>
      </c>
      <c r="D72" s="30">
        <v>30000000</v>
      </c>
    </row>
    <row r="73" spans="1:4" ht="15.75" x14ac:dyDescent="0.25">
      <c r="A73" s="13" t="s">
        <v>49</v>
      </c>
      <c r="B73" s="33" t="s">
        <v>48</v>
      </c>
      <c r="C73" s="31">
        <f>C71+C72</f>
        <v>78000000</v>
      </c>
      <c r="D73" s="31">
        <f>SUM(D71:D72)</f>
        <v>78000000</v>
      </c>
    </row>
    <row r="74" spans="1:4" ht="15.75" x14ac:dyDescent="0.25">
      <c r="A74" s="13" t="s">
        <v>4</v>
      </c>
      <c r="B74" s="33" t="s">
        <v>3</v>
      </c>
      <c r="C74" s="116">
        <f>D73/C73*100</f>
        <v>100</v>
      </c>
      <c r="D74" s="117"/>
    </row>
    <row r="75" spans="1:4" ht="47.25" x14ac:dyDescent="0.25">
      <c r="A75" s="44" t="s">
        <v>182</v>
      </c>
      <c r="B75" s="40" t="s">
        <v>81</v>
      </c>
      <c r="C75" s="32">
        <v>45</v>
      </c>
      <c r="D75" s="32">
        <v>61</v>
      </c>
    </row>
    <row r="76" spans="1:4" ht="63" x14ac:dyDescent="0.25">
      <c r="A76" s="44" t="s">
        <v>164</v>
      </c>
      <c r="B76" s="40" t="s">
        <v>96</v>
      </c>
      <c r="C76" s="72">
        <v>10</v>
      </c>
      <c r="D76" s="72">
        <v>64.8</v>
      </c>
    </row>
    <row r="77" spans="1:4" ht="15.75" x14ac:dyDescent="0.25">
      <c r="A77" s="13" t="s">
        <v>25</v>
      </c>
      <c r="B77" s="33"/>
      <c r="C77" s="42">
        <v>2</v>
      </c>
      <c r="D77" s="42">
        <v>2</v>
      </c>
    </row>
    <row r="78" spans="1:4" ht="15.75" customHeight="1" x14ac:dyDescent="0.25">
      <c r="A78" s="13" t="s">
        <v>26</v>
      </c>
      <c r="B78" s="40"/>
      <c r="C78" s="95">
        <f>D77/C77*100</f>
        <v>100</v>
      </c>
      <c r="D78" s="96"/>
    </row>
    <row r="79" spans="1:4" ht="15.75" customHeight="1" x14ac:dyDescent="0.25">
      <c r="A79" s="100" t="s">
        <v>34</v>
      </c>
      <c r="B79" s="100"/>
      <c r="C79" s="100"/>
      <c r="D79" s="100"/>
    </row>
    <row r="80" spans="1:4" ht="15.75" x14ac:dyDescent="0.25">
      <c r="A80" s="97" t="s">
        <v>53</v>
      </c>
      <c r="B80" s="97"/>
      <c r="C80" s="97"/>
      <c r="D80" s="97"/>
    </row>
    <row r="81" spans="1:4" ht="15.75" x14ac:dyDescent="0.25">
      <c r="A81" s="44" t="s">
        <v>54</v>
      </c>
      <c r="B81" s="40" t="s">
        <v>48</v>
      </c>
      <c r="C81" s="7">
        <v>26944409.469999999</v>
      </c>
      <c r="D81" s="7">
        <v>25907042.469999999</v>
      </c>
    </row>
    <row r="82" spans="1:4" ht="47.25" x14ac:dyDescent="0.25">
      <c r="A82" s="44" t="s">
        <v>163</v>
      </c>
      <c r="B82" s="53" t="s">
        <v>48</v>
      </c>
      <c r="C82" s="7">
        <v>20000000</v>
      </c>
      <c r="D82" s="7">
        <v>20000000</v>
      </c>
    </row>
    <row r="83" spans="1:4" ht="15.75" x14ac:dyDescent="0.25">
      <c r="A83" s="13" t="s">
        <v>49</v>
      </c>
      <c r="B83" s="33" t="s">
        <v>48</v>
      </c>
      <c r="C83" s="6">
        <f>SUM(C81:C82)</f>
        <v>46944409.469999999</v>
      </c>
      <c r="D83" s="6">
        <f>SUM(D81:D82)</f>
        <v>45907042.469999999</v>
      </c>
    </row>
    <row r="84" spans="1:4" ht="15.75" x14ac:dyDescent="0.25">
      <c r="A84" s="14" t="s">
        <v>4</v>
      </c>
      <c r="B84" s="15" t="s">
        <v>3</v>
      </c>
      <c r="C84" s="111">
        <f>D83/C83*100</f>
        <v>97.790222495688369</v>
      </c>
      <c r="D84" s="112"/>
    </row>
    <row r="85" spans="1:4" ht="47.25" x14ac:dyDescent="0.25">
      <c r="A85" s="16" t="s">
        <v>5</v>
      </c>
      <c r="B85" s="40" t="s">
        <v>100</v>
      </c>
      <c r="C85" s="40">
        <v>190</v>
      </c>
      <c r="D85" s="32">
        <v>193</v>
      </c>
    </row>
    <row r="86" spans="1:4" ht="15.75" x14ac:dyDescent="0.25">
      <c r="A86" s="13" t="s">
        <v>25</v>
      </c>
      <c r="B86" s="33"/>
      <c r="C86" s="42">
        <v>1</v>
      </c>
      <c r="D86" s="59">
        <v>1</v>
      </c>
    </row>
    <row r="87" spans="1:4" ht="15.75" x14ac:dyDescent="0.25">
      <c r="A87" s="13" t="s">
        <v>26</v>
      </c>
      <c r="B87" s="40"/>
      <c r="C87" s="95">
        <f>D86/C86*100</f>
        <v>100</v>
      </c>
      <c r="D87" s="96"/>
    </row>
    <row r="88" spans="1:4" ht="15.75" customHeight="1" x14ac:dyDescent="0.25">
      <c r="A88" s="82" t="s">
        <v>31</v>
      </c>
      <c r="B88" s="83"/>
      <c r="C88" s="83"/>
      <c r="D88" s="84"/>
    </row>
    <row r="89" spans="1:4" ht="15.75" customHeight="1" x14ac:dyDescent="0.25">
      <c r="A89" s="85" t="s">
        <v>32</v>
      </c>
      <c r="B89" s="86"/>
      <c r="C89" s="86"/>
      <c r="D89" s="87"/>
    </row>
    <row r="90" spans="1:4" ht="15.75" customHeight="1" x14ac:dyDescent="0.25">
      <c r="A90" s="97" t="s">
        <v>40</v>
      </c>
      <c r="B90" s="97"/>
      <c r="C90" s="97"/>
      <c r="D90" s="97"/>
    </row>
    <row r="91" spans="1:4" ht="15.75" customHeight="1" x14ac:dyDescent="0.25">
      <c r="A91" s="44" t="s">
        <v>55</v>
      </c>
      <c r="B91" s="40" t="s">
        <v>48</v>
      </c>
      <c r="C91" s="7">
        <v>4596228</v>
      </c>
      <c r="D91" s="7">
        <v>4596228</v>
      </c>
    </row>
    <row r="92" spans="1:4" ht="15.75" customHeight="1" x14ac:dyDescent="0.25">
      <c r="A92" s="13" t="s">
        <v>56</v>
      </c>
      <c r="B92" s="33" t="s">
        <v>48</v>
      </c>
      <c r="C92" s="6">
        <f>C91</f>
        <v>4596228</v>
      </c>
      <c r="D92" s="6">
        <f>D91</f>
        <v>4596228</v>
      </c>
    </row>
    <row r="93" spans="1:4" ht="15.75" customHeight="1" x14ac:dyDescent="0.25">
      <c r="A93" s="13" t="s">
        <v>4</v>
      </c>
      <c r="B93" s="33" t="s">
        <v>3</v>
      </c>
      <c r="C93" s="114">
        <f>D92/C92*100</f>
        <v>100</v>
      </c>
      <c r="D93" s="115"/>
    </row>
    <row r="94" spans="1:4" ht="15.75" customHeight="1" x14ac:dyDescent="0.25">
      <c r="A94" s="44" t="s">
        <v>165</v>
      </c>
      <c r="B94" s="53" t="s">
        <v>83</v>
      </c>
      <c r="C94" s="36">
        <v>1.3727</v>
      </c>
      <c r="D94" s="36">
        <v>3.484737</v>
      </c>
    </row>
    <row r="95" spans="1:4" ht="15.75" x14ac:dyDescent="0.25">
      <c r="A95" s="74" t="s">
        <v>55</v>
      </c>
      <c r="B95" s="73" t="s">
        <v>166</v>
      </c>
      <c r="C95" s="12">
        <v>50</v>
      </c>
      <c r="D95" s="24">
        <v>122.6</v>
      </c>
    </row>
    <row r="96" spans="1:4" ht="15.75" x14ac:dyDescent="0.25">
      <c r="A96" s="13" t="s">
        <v>25</v>
      </c>
      <c r="B96" s="33"/>
      <c r="C96" s="54">
        <v>2</v>
      </c>
      <c r="D96" s="59">
        <v>2</v>
      </c>
    </row>
    <row r="97" spans="1:4" ht="15.75" customHeight="1" x14ac:dyDescent="0.25">
      <c r="A97" s="13" t="s">
        <v>26</v>
      </c>
      <c r="B97" s="40"/>
      <c r="C97" s="77">
        <f>D96/C96*100</f>
        <v>100</v>
      </c>
      <c r="D97" s="78"/>
    </row>
    <row r="98" spans="1:4" ht="15.75" x14ac:dyDescent="0.25">
      <c r="A98" s="85" t="s">
        <v>33</v>
      </c>
      <c r="B98" s="86"/>
      <c r="C98" s="86"/>
      <c r="D98" s="87"/>
    </row>
    <row r="99" spans="1:4" ht="15.75" x14ac:dyDescent="0.25">
      <c r="A99" s="103" t="s">
        <v>57</v>
      </c>
      <c r="B99" s="104"/>
      <c r="C99" s="104"/>
      <c r="D99" s="105"/>
    </row>
    <row r="100" spans="1:4" ht="31.5" x14ac:dyDescent="0.25">
      <c r="A100" s="44" t="s">
        <v>144</v>
      </c>
      <c r="B100" s="40" t="s">
        <v>48</v>
      </c>
      <c r="C100" s="7">
        <v>114578260.87</v>
      </c>
      <c r="D100" s="7">
        <v>114578260.87</v>
      </c>
    </row>
    <row r="101" spans="1:4" ht="15.75" x14ac:dyDescent="0.25">
      <c r="A101" s="13" t="s">
        <v>56</v>
      </c>
      <c r="B101" s="33" t="s">
        <v>48</v>
      </c>
      <c r="C101" s="6">
        <f>C100</f>
        <v>114578260.87</v>
      </c>
      <c r="D101" s="6">
        <f>D100</f>
        <v>114578260.87</v>
      </c>
    </row>
    <row r="102" spans="1:4" ht="15.75" x14ac:dyDescent="0.25">
      <c r="A102" s="14" t="s">
        <v>4</v>
      </c>
      <c r="B102" s="15" t="s">
        <v>3</v>
      </c>
      <c r="C102" s="111">
        <f>D101/C101*100</f>
        <v>100</v>
      </c>
      <c r="D102" s="112"/>
    </row>
    <row r="103" spans="1:4" ht="47.25" x14ac:dyDescent="0.25">
      <c r="A103" s="16" t="s">
        <v>150</v>
      </c>
      <c r="B103" s="40" t="s">
        <v>87</v>
      </c>
      <c r="C103" s="40">
        <v>1.1499999999999999</v>
      </c>
      <c r="D103" s="60">
        <v>1.3325</v>
      </c>
    </row>
    <row r="104" spans="1:4" ht="47.25" x14ac:dyDescent="0.25">
      <c r="A104" s="16" t="s">
        <v>151</v>
      </c>
      <c r="B104" s="40" t="s">
        <v>87</v>
      </c>
      <c r="C104" s="40">
        <v>7.65</v>
      </c>
      <c r="D104" s="60">
        <v>7.7560000000000002</v>
      </c>
    </row>
    <row r="105" spans="1:4" ht="15.75" x14ac:dyDescent="0.25">
      <c r="A105" s="13" t="s">
        <v>25</v>
      </c>
      <c r="B105" s="33"/>
      <c r="C105" s="42">
        <v>2</v>
      </c>
      <c r="D105" s="42">
        <v>2</v>
      </c>
    </row>
    <row r="106" spans="1:4" ht="15.75" x14ac:dyDescent="0.25">
      <c r="A106" s="13" t="s">
        <v>26</v>
      </c>
      <c r="B106" s="40"/>
      <c r="C106" s="77">
        <f>D105/C105*100</f>
        <v>100</v>
      </c>
      <c r="D106" s="78"/>
    </row>
    <row r="107" spans="1:4" ht="37.5" customHeight="1" x14ac:dyDescent="0.25">
      <c r="A107" s="120" t="s">
        <v>134</v>
      </c>
      <c r="B107" s="89"/>
      <c r="C107" s="89"/>
      <c r="D107" s="89"/>
    </row>
    <row r="108" spans="1:4" ht="15.75" x14ac:dyDescent="0.25">
      <c r="A108" s="100" t="s">
        <v>36</v>
      </c>
      <c r="B108" s="100"/>
      <c r="C108" s="100"/>
      <c r="D108" s="100"/>
    </row>
    <row r="109" spans="1:4" ht="15.75" customHeight="1" x14ac:dyDescent="0.25">
      <c r="A109" s="97" t="s">
        <v>40</v>
      </c>
      <c r="B109" s="97"/>
      <c r="C109" s="97"/>
      <c r="D109" s="97"/>
    </row>
    <row r="110" spans="1:4" ht="31.5" x14ac:dyDescent="0.25">
      <c r="A110" s="44" t="s">
        <v>132</v>
      </c>
      <c r="B110" s="29"/>
      <c r="C110" s="29"/>
      <c r="D110" s="29"/>
    </row>
    <row r="111" spans="1:4" ht="63" x14ac:dyDescent="0.25">
      <c r="A111" s="45" t="s">
        <v>156</v>
      </c>
      <c r="B111" s="43" t="s">
        <v>48</v>
      </c>
      <c r="C111" s="22">
        <v>2000000</v>
      </c>
      <c r="D111" s="22">
        <v>2000000</v>
      </c>
    </row>
    <row r="112" spans="1:4" ht="15.75" x14ac:dyDescent="0.25">
      <c r="A112" s="13" t="s">
        <v>49</v>
      </c>
      <c r="B112" s="33" t="s">
        <v>48</v>
      </c>
      <c r="C112" s="31">
        <f>C111</f>
        <v>2000000</v>
      </c>
      <c r="D112" s="31">
        <f>D111</f>
        <v>2000000</v>
      </c>
    </row>
    <row r="113" spans="1:4" ht="15.75" x14ac:dyDescent="0.25">
      <c r="A113" s="13" t="s">
        <v>4</v>
      </c>
      <c r="B113" s="33" t="s">
        <v>3</v>
      </c>
      <c r="C113" s="106">
        <f>D112/C112*100</f>
        <v>100</v>
      </c>
      <c r="D113" s="107"/>
    </row>
    <row r="114" spans="1:4" ht="31.5" x14ac:dyDescent="0.25">
      <c r="A114" s="44" t="s">
        <v>79</v>
      </c>
      <c r="B114" s="40" t="s">
        <v>80</v>
      </c>
      <c r="C114" s="32">
        <v>0</v>
      </c>
      <c r="D114" s="32">
        <v>0</v>
      </c>
    </row>
    <row r="115" spans="1:4" ht="47.25" x14ac:dyDescent="0.25">
      <c r="A115" s="44" t="s">
        <v>183</v>
      </c>
      <c r="B115" s="40" t="s">
        <v>136</v>
      </c>
      <c r="C115" s="7">
        <v>7992.85</v>
      </c>
      <c r="D115" s="66" t="s">
        <v>179</v>
      </c>
    </row>
    <row r="116" spans="1:4" ht="15.75" x14ac:dyDescent="0.25">
      <c r="A116" s="13" t="s">
        <v>25</v>
      </c>
      <c r="B116" s="33"/>
      <c r="C116" s="42">
        <v>2</v>
      </c>
      <c r="D116" s="55">
        <v>2</v>
      </c>
    </row>
    <row r="117" spans="1:4" ht="13.5" customHeight="1" x14ac:dyDescent="0.25">
      <c r="A117" s="13" t="s">
        <v>26</v>
      </c>
      <c r="B117" s="40"/>
      <c r="C117" s="77">
        <f>D116/C116*100</f>
        <v>100</v>
      </c>
      <c r="D117" s="78"/>
    </row>
    <row r="118" spans="1:4" ht="15.75" x14ac:dyDescent="0.25">
      <c r="A118" s="88" t="s">
        <v>37</v>
      </c>
      <c r="B118" s="88"/>
      <c r="C118" s="88"/>
      <c r="D118" s="88"/>
    </row>
    <row r="119" spans="1:4" ht="15.75" x14ac:dyDescent="0.25">
      <c r="A119" s="97" t="s">
        <v>60</v>
      </c>
      <c r="B119" s="97"/>
      <c r="C119" s="97"/>
      <c r="D119" s="97"/>
    </row>
    <row r="120" spans="1:4" ht="31.5" x14ac:dyDescent="0.25">
      <c r="A120" s="44" t="s">
        <v>157</v>
      </c>
      <c r="B120" s="40" t="s">
        <v>48</v>
      </c>
      <c r="C120" s="7">
        <v>4660345500</v>
      </c>
      <c r="D120" s="7">
        <v>4660345500</v>
      </c>
    </row>
    <row r="121" spans="1:4" ht="31.5" x14ac:dyDescent="0.25">
      <c r="A121" s="44" t="s">
        <v>61</v>
      </c>
      <c r="B121" s="52"/>
      <c r="C121" s="7">
        <v>2673089130.4299998</v>
      </c>
      <c r="D121" s="7">
        <v>2673089130.4299998</v>
      </c>
    </row>
    <row r="122" spans="1:4" ht="31.5" x14ac:dyDescent="0.25">
      <c r="A122" s="44" t="s">
        <v>158</v>
      </c>
      <c r="B122" s="40" t="s">
        <v>48</v>
      </c>
      <c r="C122" s="26">
        <v>105969935</v>
      </c>
      <c r="D122" s="7">
        <v>84817588.159999996</v>
      </c>
    </row>
    <row r="123" spans="1:4" ht="15.75" x14ac:dyDescent="0.25">
      <c r="A123" s="13" t="s">
        <v>49</v>
      </c>
      <c r="B123" s="33" t="s">
        <v>48</v>
      </c>
      <c r="C123" s="6">
        <f>C120+C121+C122</f>
        <v>7439404565.4300003</v>
      </c>
      <c r="D123" s="6">
        <f>SUM(D120:D122)</f>
        <v>7418252218.5900002</v>
      </c>
    </row>
    <row r="124" spans="1:4" ht="15.75" x14ac:dyDescent="0.25">
      <c r="A124" s="14" t="s">
        <v>4</v>
      </c>
      <c r="B124" s="15" t="s">
        <v>3</v>
      </c>
      <c r="C124" s="101">
        <f>D123/C123*100</f>
        <v>99.715671507659465</v>
      </c>
      <c r="D124" s="102"/>
    </row>
    <row r="125" spans="1:4" ht="15.75" x14ac:dyDescent="0.25">
      <c r="A125" s="16" t="s">
        <v>101</v>
      </c>
      <c r="B125" s="40" t="s">
        <v>80</v>
      </c>
      <c r="C125" s="12">
        <v>88000</v>
      </c>
      <c r="D125" s="65" t="s">
        <v>180</v>
      </c>
    </row>
    <row r="126" spans="1:4" ht="47.25" x14ac:dyDescent="0.25">
      <c r="A126" s="16" t="s">
        <v>102</v>
      </c>
      <c r="B126" s="40" t="s">
        <v>83</v>
      </c>
      <c r="C126" s="40">
        <v>27.4</v>
      </c>
      <c r="D126" s="12">
        <v>27.6</v>
      </c>
    </row>
    <row r="127" spans="1:4" ht="63" x14ac:dyDescent="0.25">
      <c r="A127" s="16" t="s">
        <v>174</v>
      </c>
      <c r="B127" s="53" t="s">
        <v>175</v>
      </c>
      <c r="C127" s="32">
        <v>1368</v>
      </c>
      <c r="D127" s="32">
        <v>1368</v>
      </c>
    </row>
    <row r="128" spans="1:4" ht="15.75" x14ac:dyDescent="0.25">
      <c r="A128" s="13" t="s">
        <v>25</v>
      </c>
      <c r="B128" s="33"/>
      <c r="C128" s="42">
        <v>3</v>
      </c>
      <c r="D128" s="58">
        <v>3</v>
      </c>
    </row>
    <row r="129" spans="1:4" ht="15.75" customHeight="1" x14ac:dyDescent="0.25">
      <c r="A129" s="13" t="s">
        <v>26</v>
      </c>
      <c r="B129" s="40"/>
      <c r="C129" s="77">
        <f>D128/C128*100</f>
        <v>100</v>
      </c>
      <c r="D129" s="78"/>
    </row>
    <row r="130" spans="1:4" ht="15.75" x14ac:dyDescent="0.25">
      <c r="A130" s="82" t="s">
        <v>141</v>
      </c>
      <c r="B130" s="104"/>
      <c r="C130" s="104"/>
      <c r="D130" s="105"/>
    </row>
    <row r="131" spans="1:4" ht="15.75" x14ac:dyDescent="0.25">
      <c r="A131" s="85" t="s">
        <v>38</v>
      </c>
      <c r="B131" s="86"/>
      <c r="C131" s="86"/>
      <c r="D131" s="87"/>
    </row>
    <row r="132" spans="1:4" ht="15.75" x14ac:dyDescent="0.25">
      <c r="A132" s="103" t="s">
        <v>62</v>
      </c>
      <c r="B132" s="104"/>
      <c r="C132" s="104"/>
      <c r="D132" s="105"/>
    </row>
    <row r="133" spans="1:4" ht="15.75" x14ac:dyDescent="0.25">
      <c r="A133" s="44" t="s">
        <v>63</v>
      </c>
      <c r="B133" s="40" t="s">
        <v>48</v>
      </c>
      <c r="C133" s="7">
        <v>26880780.870000001</v>
      </c>
      <c r="D133" s="7">
        <v>25583221.629999999</v>
      </c>
    </row>
    <row r="134" spans="1:4" ht="15.75" x14ac:dyDescent="0.25">
      <c r="A134" s="44" t="s">
        <v>64</v>
      </c>
      <c r="B134" s="40" t="s">
        <v>48</v>
      </c>
      <c r="C134" s="7">
        <v>33399950.120000001</v>
      </c>
      <c r="D134" s="7">
        <v>30814355.440000001</v>
      </c>
    </row>
    <row r="135" spans="1:4" ht="15.75" x14ac:dyDescent="0.25">
      <c r="A135" s="44" t="s">
        <v>65</v>
      </c>
      <c r="B135" s="40" t="s">
        <v>48</v>
      </c>
      <c r="C135" s="7">
        <v>4500000</v>
      </c>
      <c r="D135" s="7">
        <v>1873837.95</v>
      </c>
    </row>
    <row r="136" spans="1:4" ht="31.5" x14ac:dyDescent="0.25">
      <c r="A136" s="44" t="s">
        <v>66</v>
      </c>
      <c r="B136" s="40" t="s">
        <v>48</v>
      </c>
      <c r="C136" s="7">
        <v>34013913.039999999</v>
      </c>
      <c r="D136" s="7">
        <v>33586048.420000002</v>
      </c>
    </row>
    <row r="137" spans="1:4" ht="31.5" x14ac:dyDescent="0.25">
      <c r="A137" s="44" t="s">
        <v>67</v>
      </c>
      <c r="B137" s="40" t="s">
        <v>48</v>
      </c>
      <c r="C137" s="7">
        <v>721086.96</v>
      </c>
      <c r="D137" s="7">
        <v>721086.96</v>
      </c>
    </row>
    <row r="138" spans="1:4" ht="31.5" x14ac:dyDescent="0.25">
      <c r="A138" s="44" t="s">
        <v>68</v>
      </c>
      <c r="B138" s="40" t="s">
        <v>48</v>
      </c>
      <c r="C138" s="7">
        <v>85800784.799999997</v>
      </c>
      <c r="D138" s="7">
        <v>85800784.799999997</v>
      </c>
    </row>
    <row r="139" spans="1:4" ht="47.25" x14ac:dyDescent="0.25">
      <c r="A139" s="44" t="s">
        <v>69</v>
      </c>
      <c r="B139" s="40" t="s">
        <v>48</v>
      </c>
      <c r="C139" s="7">
        <v>419646027.51999998</v>
      </c>
      <c r="D139" s="7">
        <v>414210074.07999998</v>
      </c>
    </row>
    <row r="140" spans="1:4" ht="15.75" x14ac:dyDescent="0.25">
      <c r="A140" s="13" t="s">
        <v>49</v>
      </c>
      <c r="B140" s="33" t="s">
        <v>48</v>
      </c>
      <c r="C140" s="6">
        <f>SUM(C133:C139)</f>
        <v>604962543.30999994</v>
      </c>
      <c r="D140" s="6">
        <f>SUM(D133:D139)</f>
        <v>592589409.27999997</v>
      </c>
    </row>
    <row r="141" spans="1:4" ht="15.75" x14ac:dyDescent="0.25">
      <c r="A141" s="14" t="s">
        <v>4</v>
      </c>
      <c r="B141" s="15" t="s">
        <v>3</v>
      </c>
      <c r="C141" s="111">
        <f>D140/C140*100</f>
        <v>97.95472725264915</v>
      </c>
      <c r="D141" s="112"/>
    </row>
    <row r="142" spans="1:4" ht="31.5" x14ac:dyDescent="0.25">
      <c r="A142" s="16" t="s">
        <v>103</v>
      </c>
      <c r="B142" s="40" t="s">
        <v>104</v>
      </c>
      <c r="C142" s="40">
        <v>3.4830000000000001</v>
      </c>
      <c r="D142" s="64">
        <v>3.7335799999999999</v>
      </c>
    </row>
    <row r="143" spans="1:4" ht="31.5" x14ac:dyDescent="0.25">
      <c r="A143" s="16" t="s">
        <v>105</v>
      </c>
      <c r="B143" s="40" t="s">
        <v>104</v>
      </c>
      <c r="C143" s="35">
        <v>2.4424999999999999</v>
      </c>
      <c r="D143" s="64">
        <v>2.48888</v>
      </c>
    </row>
    <row r="144" spans="1:4" ht="15.75" x14ac:dyDescent="0.25">
      <c r="A144" s="16" t="s">
        <v>16</v>
      </c>
      <c r="B144" s="40" t="s">
        <v>152</v>
      </c>
      <c r="C144" s="41">
        <v>27.501000000000001</v>
      </c>
      <c r="D144" s="64">
        <v>32.166350000000001</v>
      </c>
    </row>
    <row r="145" spans="1:4" ht="15.75" x14ac:dyDescent="0.25">
      <c r="A145" s="16" t="s">
        <v>17</v>
      </c>
      <c r="B145" s="40" t="s">
        <v>152</v>
      </c>
      <c r="C145" s="41">
        <v>29.710999999999999</v>
      </c>
      <c r="D145" s="65">
        <v>30.489000000000001</v>
      </c>
    </row>
    <row r="146" spans="1:4" ht="47.25" x14ac:dyDescent="0.25">
      <c r="A146" s="16" t="s">
        <v>107</v>
      </c>
      <c r="B146" s="40" t="s">
        <v>81</v>
      </c>
      <c r="C146" s="34">
        <v>1</v>
      </c>
      <c r="D146" s="32">
        <v>1</v>
      </c>
    </row>
    <row r="147" spans="1:4" ht="31.5" x14ac:dyDescent="0.25">
      <c r="A147" s="16" t="s">
        <v>108</v>
      </c>
      <c r="B147" s="40" t="s">
        <v>81</v>
      </c>
      <c r="C147" s="40">
        <v>4</v>
      </c>
      <c r="D147" s="32">
        <v>4</v>
      </c>
    </row>
    <row r="148" spans="1:4" ht="78.75" x14ac:dyDescent="0.25">
      <c r="A148" s="16" t="s">
        <v>109</v>
      </c>
      <c r="B148" s="40" t="s">
        <v>106</v>
      </c>
      <c r="C148" s="40">
        <v>3.4049999999999997E-2</v>
      </c>
      <c r="D148" s="64">
        <v>3.4049999999999997E-2</v>
      </c>
    </row>
    <row r="149" spans="1:4" ht="15.75" x14ac:dyDescent="0.25">
      <c r="A149" s="13" t="s">
        <v>25</v>
      </c>
      <c r="B149" s="33"/>
      <c r="C149" s="42">
        <v>7</v>
      </c>
      <c r="D149" s="61">
        <v>7</v>
      </c>
    </row>
    <row r="150" spans="1:4" ht="15.75" customHeight="1" x14ac:dyDescent="0.25">
      <c r="A150" s="13" t="s">
        <v>26</v>
      </c>
      <c r="B150" s="40"/>
      <c r="C150" s="77">
        <f>D149/C149*100</f>
        <v>100</v>
      </c>
      <c r="D150" s="78"/>
    </row>
    <row r="151" spans="1:4" ht="15.75" x14ac:dyDescent="0.25">
      <c r="A151" s="82" t="s">
        <v>142</v>
      </c>
      <c r="B151" s="83"/>
      <c r="C151" s="83"/>
      <c r="D151" s="84"/>
    </row>
    <row r="152" spans="1:4" ht="47.25" customHeight="1" x14ac:dyDescent="0.25">
      <c r="A152" s="85" t="s">
        <v>39</v>
      </c>
      <c r="B152" s="86"/>
      <c r="C152" s="86"/>
      <c r="D152" s="87"/>
    </row>
    <row r="153" spans="1:4" ht="15.75" customHeight="1" x14ac:dyDescent="0.25">
      <c r="A153" s="91" t="s">
        <v>70</v>
      </c>
      <c r="B153" s="91"/>
      <c r="C153" s="91"/>
      <c r="D153" s="92"/>
    </row>
    <row r="154" spans="1:4" ht="47.25" x14ac:dyDescent="0.25">
      <c r="A154" s="47" t="s">
        <v>71</v>
      </c>
      <c r="B154" s="40" t="s">
        <v>48</v>
      </c>
      <c r="C154" s="7">
        <v>22205429</v>
      </c>
      <c r="D154" s="7">
        <v>22135307.550000001</v>
      </c>
    </row>
    <row r="155" spans="1:4" ht="15.75" x14ac:dyDescent="0.25">
      <c r="A155" s="47" t="s">
        <v>72</v>
      </c>
      <c r="B155" s="40" t="s">
        <v>48</v>
      </c>
      <c r="C155" s="7">
        <v>200017078.50999999</v>
      </c>
      <c r="D155" s="7">
        <v>200017076.09</v>
      </c>
    </row>
    <row r="156" spans="1:4" ht="15.75" x14ac:dyDescent="0.25">
      <c r="A156" s="13" t="s">
        <v>49</v>
      </c>
      <c r="B156" s="33" t="s">
        <v>48</v>
      </c>
      <c r="C156" s="6">
        <f>C154+C155</f>
        <v>222222507.50999999</v>
      </c>
      <c r="D156" s="6">
        <f>D154+D155</f>
        <v>222152383.64000002</v>
      </c>
    </row>
    <row r="157" spans="1:4" ht="15.75" x14ac:dyDescent="0.25">
      <c r="A157" s="14" t="s">
        <v>4</v>
      </c>
      <c r="B157" s="15" t="s">
        <v>3</v>
      </c>
      <c r="C157" s="118">
        <f>D156/C156*100</f>
        <v>99.968444299011054</v>
      </c>
      <c r="D157" s="119"/>
    </row>
    <row r="158" spans="1:4" ht="31.5" x14ac:dyDescent="0.25">
      <c r="A158" s="16" t="s">
        <v>110</v>
      </c>
      <c r="B158" s="17" t="s">
        <v>96</v>
      </c>
      <c r="C158" s="34">
        <v>100</v>
      </c>
      <c r="D158" s="34">
        <v>100</v>
      </c>
    </row>
    <row r="159" spans="1:4" ht="31.5" x14ac:dyDescent="0.25">
      <c r="A159" s="16" t="s">
        <v>111</v>
      </c>
      <c r="B159" s="17" t="s">
        <v>96</v>
      </c>
      <c r="C159" s="34">
        <v>100</v>
      </c>
      <c r="D159" s="34">
        <v>100</v>
      </c>
    </row>
    <row r="160" spans="1:4" ht="15.75" x14ac:dyDescent="0.25">
      <c r="A160" s="16" t="s">
        <v>112</v>
      </c>
      <c r="B160" s="17" t="s">
        <v>96</v>
      </c>
      <c r="C160" s="34">
        <v>100</v>
      </c>
      <c r="D160" s="34">
        <v>100</v>
      </c>
    </row>
    <row r="161" spans="1:4" ht="15.75" x14ac:dyDescent="0.25">
      <c r="A161" s="16" t="s">
        <v>113</v>
      </c>
      <c r="B161" s="17" t="s">
        <v>96</v>
      </c>
      <c r="C161" s="23">
        <v>99</v>
      </c>
      <c r="D161" s="12">
        <v>99</v>
      </c>
    </row>
    <row r="162" spans="1:4" ht="15.75" x14ac:dyDescent="0.25">
      <c r="A162" s="16" t="s">
        <v>114</v>
      </c>
      <c r="B162" s="17" t="s">
        <v>96</v>
      </c>
      <c r="C162" s="40">
        <v>99.4</v>
      </c>
      <c r="D162" s="12">
        <v>100.6</v>
      </c>
    </row>
    <row r="163" spans="1:4" ht="36.75" customHeight="1" x14ac:dyDescent="0.25">
      <c r="A163" s="16" t="s">
        <v>176</v>
      </c>
      <c r="B163" s="17" t="s">
        <v>96</v>
      </c>
      <c r="C163" s="23">
        <v>100</v>
      </c>
      <c r="D163" s="12">
        <v>100.3</v>
      </c>
    </row>
    <row r="164" spans="1:4" ht="36.75" customHeight="1" x14ac:dyDescent="0.25">
      <c r="A164" s="49" t="s">
        <v>115</v>
      </c>
      <c r="B164" s="18" t="s">
        <v>96</v>
      </c>
      <c r="C164" s="57">
        <v>10</v>
      </c>
      <c r="D164" s="32">
        <v>10</v>
      </c>
    </row>
    <row r="165" spans="1:4" ht="36.75" customHeight="1" x14ac:dyDescent="0.25">
      <c r="A165" s="49" t="s">
        <v>118</v>
      </c>
      <c r="B165" s="18" t="s">
        <v>96</v>
      </c>
      <c r="C165" s="34">
        <v>100</v>
      </c>
      <c r="D165" s="32">
        <v>100</v>
      </c>
    </row>
    <row r="166" spans="1:4" ht="15.75" x14ac:dyDescent="0.25">
      <c r="A166" s="13" t="s">
        <v>25</v>
      </c>
      <c r="B166" s="6"/>
      <c r="C166" s="42">
        <v>8</v>
      </c>
      <c r="D166" s="42">
        <v>8</v>
      </c>
    </row>
    <row r="167" spans="1:4" ht="15.75" customHeight="1" x14ac:dyDescent="0.25">
      <c r="A167" s="13" t="s">
        <v>26</v>
      </c>
      <c r="B167" s="40"/>
      <c r="C167" s="77">
        <f>D166/C166*100</f>
        <v>100</v>
      </c>
      <c r="D167" s="78"/>
    </row>
    <row r="168" spans="1:4" ht="30" customHeight="1" x14ac:dyDescent="0.25">
      <c r="A168" s="85" t="s">
        <v>22</v>
      </c>
      <c r="B168" s="86"/>
      <c r="C168" s="86"/>
      <c r="D168" s="87"/>
    </row>
    <row r="169" spans="1:4" ht="15.75" x14ac:dyDescent="0.25">
      <c r="A169" s="91" t="s">
        <v>70</v>
      </c>
      <c r="B169" s="91"/>
      <c r="C169" s="91"/>
      <c r="D169" s="92"/>
    </row>
    <row r="170" spans="1:4" ht="15.75" x14ac:dyDescent="0.25">
      <c r="A170" s="44" t="s">
        <v>73</v>
      </c>
      <c r="B170" s="40" t="s">
        <v>48</v>
      </c>
      <c r="C170" s="7">
        <v>11805825.470000001</v>
      </c>
      <c r="D170" s="7">
        <v>11805825.470000001</v>
      </c>
    </row>
    <row r="171" spans="1:4" ht="78.75" customHeight="1" x14ac:dyDescent="0.25">
      <c r="A171" s="44" t="s">
        <v>74</v>
      </c>
      <c r="B171" s="40" t="s">
        <v>48</v>
      </c>
      <c r="C171" s="7">
        <v>5428798.7400000002</v>
      </c>
      <c r="D171" s="7">
        <v>4590850.87</v>
      </c>
    </row>
    <row r="172" spans="1:4" ht="15.75" x14ac:dyDescent="0.25">
      <c r="A172" s="13" t="s">
        <v>49</v>
      </c>
      <c r="B172" s="33" t="s">
        <v>48</v>
      </c>
      <c r="C172" s="6">
        <f>C170+C171</f>
        <v>17234624.210000001</v>
      </c>
      <c r="D172" s="6">
        <f>D170+D171</f>
        <v>16396676.34</v>
      </c>
    </row>
    <row r="173" spans="1:4" ht="15.75" x14ac:dyDescent="0.25">
      <c r="A173" s="14" t="s">
        <v>4</v>
      </c>
      <c r="B173" s="15" t="s">
        <v>3</v>
      </c>
      <c r="C173" s="111">
        <f>D172/C172*100</f>
        <v>95.137997441720827</v>
      </c>
      <c r="D173" s="112"/>
    </row>
    <row r="174" spans="1:4" ht="30" x14ac:dyDescent="0.25">
      <c r="A174" s="49" t="s">
        <v>116</v>
      </c>
      <c r="B174" s="18" t="s">
        <v>96</v>
      </c>
      <c r="C174" s="23">
        <v>105</v>
      </c>
      <c r="D174" s="12">
        <v>105</v>
      </c>
    </row>
    <row r="175" spans="1:4" ht="45" x14ac:dyDescent="0.25">
      <c r="A175" s="49" t="s">
        <v>117</v>
      </c>
      <c r="B175" s="18" t="s">
        <v>96</v>
      </c>
      <c r="C175" s="23">
        <v>102</v>
      </c>
      <c r="D175" s="12">
        <v>102.4</v>
      </c>
    </row>
    <row r="176" spans="1:4" ht="15.75" x14ac:dyDescent="0.25">
      <c r="A176" s="13" t="s">
        <v>25</v>
      </c>
      <c r="B176" s="33"/>
      <c r="C176" s="58">
        <v>2</v>
      </c>
      <c r="D176" s="42">
        <v>2</v>
      </c>
    </row>
    <row r="177" spans="1:4" ht="15.75" customHeight="1" x14ac:dyDescent="0.25">
      <c r="A177" s="13" t="s">
        <v>26</v>
      </c>
      <c r="B177" s="40"/>
      <c r="C177" s="77">
        <f>D176/C176*100</f>
        <v>100</v>
      </c>
      <c r="D177" s="78"/>
    </row>
    <row r="178" spans="1:4" ht="49.5" customHeight="1" x14ac:dyDescent="0.25">
      <c r="A178" s="82" t="s">
        <v>143</v>
      </c>
      <c r="B178" s="83"/>
      <c r="C178" s="83"/>
      <c r="D178" s="84"/>
    </row>
    <row r="179" spans="1:4" ht="38.25" customHeight="1" x14ac:dyDescent="0.25">
      <c r="A179" s="88" t="s">
        <v>140</v>
      </c>
      <c r="B179" s="88"/>
      <c r="C179" s="88"/>
      <c r="D179" s="88"/>
    </row>
    <row r="180" spans="1:4" ht="36.75" customHeight="1" x14ac:dyDescent="0.25">
      <c r="A180" s="97" t="s">
        <v>135</v>
      </c>
      <c r="B180" s="97"/>
      <c r="C180" s="97"/>
      <c r="D180" s="97"/>
    </row>
    <row r="181" spans="1:4" ht="47.25" x14ac:dyDescent="0.25">
      <c r="A181" s="44" t="s">
        <v>71</v>
      </c>
      <c r="B181" s="40" t="s">
        <v>48</v>
      </c>
      <c r="C181" s="37">
        <v>52749062</v>
      </c>
      <c r="D181" s="7">
        <v>51917449.950000003</v>
      </c>
    </row>
    <row r="182" spans="1:4" ht="31.5" x14ac:dyDescent="0.25">
      <c r="A182" s="44" t="s">
        <v>75</v>
      </c>
      <c r="B182" s="40" t="s">
        <v>48</v>
      </c>
      <c r="C182" s="37">
        <v>86752966.260000005</v>
      </c>
      <c r="D182" s="19">
        <v>86302506.159999996</v>
      </c>
    </row>
    <row r="183" spans="1:4" ht="15.75" x14ac:dyDescent="0.25">
      <c r="A183" s="44" t="s">
        <v>76</v>
      </c>
      <c r="B183" s="40" t="s">
        <v>48</v>
      </c>
      <c r="C183" s="37">
        <v>4821</v>
      </c>
      <c r="D183" s="37">
        <v>4820.3999999999996</v>
      </c>
    </row>
    <row r="184" spans="1:4" ht="31.5" x14ac:dyDescent="0.25">
      <c r="A184" s="44" t="s">
        <v>159</v>
      </c>
      <c r="B184" s="53" t="s">
        <v>48</v>
      </c>
      <c r="C184" s="37">
        <v>1000000</v>
      </c>
      <c r="D184" s="7">
        <v>695000</v>
      </c>
    </row>
    <row r="185" spans="1:4" ht="15.75" x14ac:dyDescent="0.25">
      <c r="A185" s="13" t="s">
        <v>49</v>
      </c>
      <c r="B185" s="33" t="s">
        <v>48</v>
      </c>
      <c r="C185" s="39">
        <f>SUM(C181:C184)</f>
        <v>140506849.25999999</v>
      </c>
      <c r="D185" s="39">
        <f>SUM(D181:D184)</f>
        <v>138919776.51000002</v>
      </c>
    </row>
    <row r="186" spans="1:4" ht="15.75" x14ac:dyDescent="0.25">
      <c r="A186" s="13" t="s">
        <v>4</v>
      </c>
      <c r="B186" s="33" t="s">
        <v>3</v>
      </c>
      <c r="C186" s="113">
        <f>D185/C185*100</f>
        <v>98.870465917954519</v>
      </c>
      <c r="D186" s="113"/>
    </row>
    <row r="187" spans="1:4" ht="15.75" x14ac:dyDescent="0.25">
      <c r="A187" s="16" t="s">
        <v>119</v>
      </c>
      <c r="B187" s="17" t="s">
        <v>96</v>
      </c>
      <c r="C187" s="17">
        <v>100</v>
      </c>
      <c r="D187" s="57">
        <v>99.6</v>
      </c>
    </row>
    <row r="188" spans="1:4" ht="15.75" x14ac:dyDescent="0.25">
      <c r="A188" s="13" t="s">
        <v>25</v>
      </c>
      <c r="B188" s="33"/>
      <c r="C188" s="42">
        <v>1</v>
      </c>
      <c r="D188" s="42">
        <v>0</v>
      </c>
    </row>
    <row r="189" spans="1:4" ht="15.75" x14ac:dyDescent="0.25">
      <c r="A189" s="13" t="s">
        <v>26</v>
      </c>
      <c r="B189" s="40"/>
      <c r="C189" s="77"/>
      <c r="D189" s="78"/>
    </row>
    <row r="190" spans="1:4" ht="51" customHeight="1" x14ac:dyDescent="0.25">
      <c r="A190" s="88" t="s">
        <v>139</v>
      </c>
      <c r="B190" s="88"/>
      <c r="C190" s="88"/>
      <c r="D190" s="88"/>
    </row>
    <row r="191" spans="1:4" ht="29.25" customHeight="1" x14ac:dyDescent="0.25">
      <c r="A191" s="97" t="s">
        <v>77</v>
      </c>
      <c r="B191" s="97"/>
      <c r="C191" s="97"/>
      <c r="D191" s="97"/>
    </row>
    <row r="192" spans="1:4" ht="47.25" x14ac:dyDescent="0.25">
      <c r="A192" s="44" t="s">
        <v>71</v>
      </c>
      <c r="B192" s="40" t="s">
        <v>48</v>
      </c>
      <c r="C192" s="38">
        <v>14102546</v>
      </c>
      <c r="D192" s="51">
        <v>14035945.48</v>
      </c>
    </row>
    <row r="193" spans="1:4" ht="15.75" x14ac:dyDescent="0.25">
      <c r="A193" s="13" t="s">
        <v>49</v>
      </c>
      <c r="B193" s="33" t="s">
        <v>48</v>
      </c>
      <c r="C193" s="31">
        <f>C192</f>
        <v>14102546</v>
      </c>
      <c r="D193" s="31">
        <f>D192</f>
        <v>14035945.48</v>
      </c>
    </row>
    <row r="194" spans="1:4" ht="15.75" x14ac:dyDescent="0.25">
      <c r="A194" s="13" t="s">
        <v>4</v>
      </c>
      <c r="B194" s="33" t="s">
        <v>3</v>
      </c>
      <c r="C194" s="109">
        <f>D193/C193*100</f>
        <v>99.527741161064114</v>
      </c>
      <c r="D194" s="110"/>
    </row>
    <row r="195" spans="1:4" ht="31.5" x14ac:dyDescent="0.25">
      <c r="A195" s="16" t="s">
        <v>120</v>
      </c>
      <c r="B195" s="17" t="s">
        <v>121</v>
      </c>
      <c r="C195" s="23">
        <v>865</v>
      </c>
      <c r="D195" s="23" t="s">
        <v>184</v>
      </c>
    </row>
    <row r="196" spans="1:4" ht="31.5" x14ac:dyDescent="0.25">
      <c r="A196" s="16" t="s">
        <v>122</v>
      </c>
      <c r="B196" s="17" t="s">
        <v>96</v>
      </c>
      <c r="C196" s="40">
        <v>101.5</v>
      </c>
      <c r="D196" s="40" t="s">
        <v>177</v>
      </c>
    </row>
    <row r="197" spans="1:4" ht="47.25" x14ac:dyDescent="0.25">
      <c r="A197" s="16" t="s">
        <v>123</v>
      </c>
      <c r="B197" s="17" t="s">
        <v>96</v>
      </c>
      <c r="C197" s="23">
        <v>100</v>
      </c>
      <c r="D197" s="40">
        <v>100.5</v>
      </c>
    </row>
    <row r="198" spans="1:4" ht="15.75" x14ac:dyDescent="0.25">
      <c r="A198" s="16" t="s">
        <v>124</v>
      </c>
      <c r="B198" s="17" t="s">
        <v>121</v>
      </c>
      <c r="C198" s="23">
        <v>239523.3</v>
      </c>
      <c r="D198" s="40" t="s">
        <v>178</v>
      </c>
    </row>
    <row r="199" spans="1:4" ht="15.75" x14ac:dyDescent="0.25">
      <c r="A199" s="16" t="s">
        <v>125</v>
      </c>
      <c r="B199" s="17" t="s">
        <v>48</v>
      </c>
      <c r="C199" s="23">
        <v>198609.7</v>
      </c>
      <c r="D199" s="40" t="s">
        <v>181</v>
      </c>
    </row>
    <row r="200" spans="1:4" ht="15.75" x14ac:dyDescent="0.25">
      <c r="A200" s="16" t="s">
        <v>126</v>
      </c>
      <c r="B200" s="17" t="s">
        <v>96</v>
      </c>
      <c r="C200" s="23">
        <v>139</v>
      </c>
      <c r="D200" s="40">
        <v>161.9</v>
      </c>
    </row>
    <row r="201" spans="1:4" ht="31.5" x14ac:dyDescent="0.25">
      <c r="A201" s="16" t="s">
        <v>127</v>
      </c>
      <c r="B201" s="17" t="s">
        <v>96</v>
      </c>
      <c r="C201" s="23">
        <v>21</v>
      </c>
      <c r="D201" s="40">
        <v>28.8</v>
      </c>
    </row>
    <row r="202" spans="1:4" ht="31.5" x14ac:dyDescent="0.25">
      <c r="A202" s="16" t="s">
        <v>128</v>
      </c>
      <c r="B202" s="17" t="s">
        <v>96</v>
      </c>
      <c r="C202" s="23">
        <v>3</v>
      </c>
      <c r="D202" s="23">
        <v>3</v>
      </c>
    </row>
    <row r="203" spans="1:4" ht="31.5" x14ac:dyDescent="0.25">
      <c r="A203" s="16" t="s">
        <v>129</v>
      </c>
      <c r="B203" s="17" t="s">
        <v>81</v>
      </c>
      <c r="C203" s="40">
        <v>33</v>
      </c>
      <c r="D203" s="40">
        <v>34</v>
      </c>
    </row>
    <row r="204" spans="1:4" ht="31.5" x14ac:dyDescent="0.25">
      <c r="A204" s="16" t="s">
        <v>130</v>
      </c>
      <c r="B204" s="17" t="s">
        <v>96</v>
      </c>
      <c r="C204" s="40">
        <v>98.6</v>
      </c>
      <c r="D204" s="40">
        <v>99.3</v>
      </c>
    </row>
    <row r="205" spans="1:4" ht="63" x14ac:dyDescent="0.25">
      <c r="A205" s="16" t="s">
        <v>131</v>
      </c>
      <c r="B205" s="17" t="s">
        <v>96</v>
      </c>
      <c r="C205" s="34">
        <v>98</v>
      </c>
      <c r="D205" s="40">
        <v>100</v>
      </c>
    </row>
    <row r="206" spans="1:4" ht="15.75" x14ac:dyDescent="0.25">
      <c r="A206" s="13" t="s">
        <v>25</v>
      </c>
      <c r="B206" s="33"/>
      <c r="C206" s="42">
        <v>11</v>
      </c>
      <c r="D206" s="42">
        <v>11</v>
      </c>
    </row>
    <row r="207" spans="1:4" ht="15.75" x14ac:dyDescent="0.25">
      <c r="A207" s="13" t="s">
        <v>26</v>
      </c>
      <c r="B207" s="40"/>
      <c r="C207" s="77">
        <f>D206/C206*100</f>
        <v>100</v>
      </c>
      <c r="D207" s="78"/>
    </row>
    <row r="208" spans="1:4" ht="15.75" x14ac:dyDescent="0.25">
      <c r="A208" s="13" t="s">
        <v>78</v>
      </c>
      <c r="B208" s="33" t="s">
        <v>48</v>
      </c>
      <c r="C208" s="50">
        <f>C21+C61+C83+C92+C101+C112+C123+C140+C156+C172+C185+C193+C73</f>
        <v>10859110390.859999</v>
      </c>
      <c r="D208" s="50">
        <f>D21+D61+D83+D92+D101+D112+D123+D140+D156+D172+D185+D193+D73</f>
        <v>10811660349.299999</v>
      </c>
    </row>
    <row r="209" spans="1:4" ht="20.25" customHeight="1" x14ac:dyDescent="0.25">
      <c r="A209" s="3" t="s">
        <v>4</v>
      </c>
      <c r="B209" s="8" t="s">
        <v>3</v>
      </c>
      <c r="C209" s="108">
        <f>D208/C208*100</f>
        <v>99.56303932963111</v>
      </c>
      <c r="D209" s="108"/>
    </row>
    <row r="210" spans="1:4" ht="20.25" customHeight="1" x14ac:dyDescent="0.25">
      <c r="A210" s="9"/>
      <c r="B210" s="10"/>
      <c r="C210" s="75"/>
      <c r="D210" s="75"/>
    </row>
    <row r="211" spans="1:4" ht="20.25" customHeight="1" x14ac:dyDescent="0.25">
      <c r="A211" s="76" t="s">
        <v>185</v>
      </c>
      <c r="B211" s="10"/>
      <c r="C211" s="11"/>
      <c r="D211" s="11"/>
    </row>
    <row r="212" spans="1:4" ht="15.75" customHeight="1" x14ac:dyDescent="0.25">
      <c r="A212" s="2" t="s">
        <v>186</v>
      </c>
      <c r="C212" s="63"/>
    </row>
    <row r="213" spans="1:4" ht="15.75" customHeight="1" x14ac:dyDescent="0.25">
      <c r="A213" s="2"/>
      <c r="B213" s="56"/>
      <c r="C213" s="1"/>
      <c r="D213" s="21"/>
    </row>
    <row r="214" spans="1:4" ht="15.75" x14ac:dyDescent="0.25">
      <c r="A214" s="2"/>
      <c r="B214" s="62"/>
      <c r="C214" s="62"/>
      <c r="D214" s="21"/>
    </row>
    <row r="215" spans="1:4" ht="31.5" customHeight="1" x14ac:dyDescent="0.25">
      <c r="A215" s="5" t="s">
        <v>24</v>
      </c>
      <c r="B215" s="2"/>
      <c r="C215" s="2"/>
      <c r="D215" s="2" t="s">
        <v>20</v>
      </c>
    </row>
    <row r="220" spans="1:4" ht="31.5" customHeight="1" x14ac:dyDescent="0.25"/>
    <row r="221" spans="1:4" ht="15.75" customHeight="1" x14ac:dyDescent="0.25"/>
  </sheetData>
  <mergeCells count="61">
    <mergeCell ref="C157:D157"/>
    <mergeCell ref="A153:D153"/>
    <mergeCell ref="C102:D102"/>
    <mergeCell ref="A108:D108"/>
    <mergeCell ref="A80:D80"/>
    <mergeCell ref="A90:D90"/>
    <mergeCell ref="C106:D106"/>
    <mergeCell ref="A107:D107"/>
    <mergeCell ref="A130:D130"/>
    <mergeCell ref="C150:D150"/>
    <mergeCell ref="C141:D141"/>
    <mergeCell ref="C84:D84"/>
    <mergeCell ref="C129:D129"/>
    <mergeCell ref="A151:D151"/>
    <mergeCell ref="A131:D131"/>
    <mergeCell ref="A152:D152"/>
    <mergeCell ref="A69:D69"/>
    <mergeCell ref="A68:D68"/>
    <mergeCell ref="A118:D118"/>
    <mergeCell ref="A99:D99"/>
    <mergeCell ref="C78:D78"/>
    <mergeCell ref="C93:D93"/>
    <mergeCell ref="A98:D98"/>
    <mergeCell ref="C117:D117"/>
    <mergeCell ref="C74:D74"/>
    <mergeCell ref="C209:D209"/>
    <mergeCell ref="A168:D168"/>
    <mergeCell ref="A179:D179"/>
    <mergeCell ref="C207:D207"/>
    <mergeCell ref="C194:D194"/>
    <mergeCell ref="A180:D180"/>
    <mergeCell ref="A169:D169"/>
    <mergeCell ref="A178:D178"/>
    <mergeCell ref="C173:D173"/>
    <mergeCell ref="A191:D191"/>
    <mergeCell ref="C186:D186"/>
    <mergeCell ref="C177:D177"/>
    <mergeCell ref="C189:D189"/>
    <mergeCell ref="A190:D190"/>
    <mergeCell ref="C124:D124"/>
    <mergeCell ref="A132:D132"/>
    <mergeCell ref="C113:D113"/>
    <mergeCell ref="C97:D97"/>
    <mergeCell ref="A109:D109"/>
    <mergeCell ref="A119:D119"/>
    <mergeCell ref="C167:D167"/>
    <mergeCell ref="A1:D1"/>
    <mergeCell ref="A4:D4"/>
    <mergeCell ref="A67:D67"/>
    <mergeCell ref="A88:D88"/>
    <mergeCell ref="A89:D89"/>
    <mergeCell ref="A5:D5"/>
    <mergeCell ref="A59:D59"/>
    <mergeCell ref="C62:D62"/>
    <mergeCell ref="C57:D57"/>
    <mergeCell ref="C66:D66"/>
    <mergeCell ref="C87:D87"/>
    <mergeCell ref="A6:D6"/>
    <mergeCell ref="C22:D22"/>
    <mergeCell ref="A79:D79"/>
    <mergeCell ref="A58:D58"/>
  </mergeCells>
  <pageMargins left="0.70866141732283472" right="0.70866141732283472" top="0.23" bottom="0.33" header="0.25" footer="0.31496062992125984"/>
  <pageSetup paperSize="9" scale="95" orientation="landscape" verticalDpi="180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2019-02-28T10:45:27Z</dcterms:modified>
</cp:coreProperties>
</file>